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95" windowWidth="23010" windowHeight="8610" activeTab="0"/>
  </bookViews>
  <sheets>
    <sheet name="Biomass Biosolids Plant PM10" sheetId="1" r:id="rId1"/>
  </sheets>
  <definedNames>
    <definedName name="_xlnm.Print_Area" localSheetId="0">'Biomass Biosolids Plant PM10'!$A$1:$K$36</definedName>
  </definedNames>
  <calcPr fullCalcOnLoad="1"/>
</workbook>
</file>

<file path=xl/sharedStrings.xml><?xml version="1.0" encoding="utf-8"?>
<sst xmlns="http://schemas.openxmlformats.org/spreadsheetml/2006/main" count="53" uniqueCount="53">
  <si>
    <t>Facility:</t>
  </si>
  <si>
    <t>ID#:</t>
  </si>
  <si>
    <t>Project #:</t>
  </si>
  <si>
    <t>CAS#</t>
  </si>
  <si>
    <t>Applicability</t>
  </si>
  <si>
    <t>Last Update</t>
  </si>
  <si>
    <t>Matthew Cegielski</t>
  </si>
  <si>
    <t>References:</t>
  </si>
  <si>
    <t>Name</t>
  </si>
  <si>
    <t>Author or updater</t>
  </si>
  <si>
    <t>Inputs</t>
  </si>
  <si>
    <t xml:space="preserve">Formula </t>
  </si>
  <si>
    <t xml:space="preserve">  lb/hr</t>
  </si>
  <si>
    <t xml:space="preserve">  lb/yr</t>
  </si>
  <si>
    <t>Arsenic</t>
  </si>
  <si>
    <t>Beryllium</t>
  </si>
  <si>
    <t>Cadmium</t>
  </si>
  <si>
    <t>Copper</t>
  </si>
  <si>
    <t xml:space="preserve">Lead </t>
  </si>
  <si>
    <t>Manganese</t>
  </si>
  <si>
    <t>Nickel</t>
  </si>
  <si>
    <t>Selenium</t>
  </si>
  <si>
    <t>Total LB/HR</t>
  </si>
  <si>
    <t>Total LB/YR</t>
  </si>
  <si>
    <t>Aluminum</t>
  </si>
  <si>
    <t>Chromium total</t>
  </si>
  <si>
    <t>Zinc</t>
  </si>
  <si>
    <t>Mercury</t>
  </si>
  <si>
    <t>% PM From Biomass Ash (of total)</t>
  </si>
  <si>
    <t>% PM From Biosolids Ash (of total)</t>
  </si>
  <si>
    <t>Biomass Ash LB/HR</t>
  </si>
  <si>
    <t>Biomass Ash LB/YR</t>
  </si>
  <si>
    <t>Biosolids Ash LB/HR</t>
  </si>
  <si>
    <t>Biosolids Ash LB/YR</t>
  </si>
  <si>
    <t>Vanadium</t>
  </si>
  <si>
    <t>Cobalt</t>
  </si>
  <si>
    <t>Silver</t>
  </si>
  <si>
    <t>Antimony</t>
  </si>
  <si>
    <t>Barium</t>
  </si>
  <si>
    <t>Thallium</t>
  </si>
  <si>
    <t>Chlorine</t>
  </si>
  <si>
    <t xml:space="preserve"> ^5% of Chromium considered Hexavalent Chromium (District Policy)</t>
  </si>
  <si>
    <t>Substances</t>
  </si>
  <si>
    <t>Wt Fraction Biomass Ash*</t>
  </si>
  <si>
    <r>
      <t>Biomass/Biosolids Plant Ash PM</t>
    </r>
    <r>
      <rPr>
        <b/>
        <vertAlign val="subscript"/>
        <sz val="14"/>
        <rFont val="Arial"/>
        <family val="2"/>
      </rPr>
      <t>10</t>
    </r>
  </si>
  <si>
    <r>
      <t>PM</t>
    </r>
    <r>
      <rPr>
        <vertAlign val="subscript"/>
        <sz val="10"/>
        <rFont val="Arial"/>
        <family val="2"/>
      </rPr>
      <t>10</t>
    </r>
    <r>
      <rPr>
        <sz val="10"/>
        <rFont val="Arial"/>
        <family val="0"/>
      </rPr>
      <t xml:space="preserve"> Process Rate</t>
    </r>
  </si>
  <si>
    <t xml:space="preserve">Bubbling Fluidized bed Boilers using activated carbon will have the volatized Mercury absorbed onto the carbon (ends up in the ash). Mercury can potentially show up in the Biomass fuel if too much dirty urban wood waste is utilized. In the source utilized for the emission factors, urban wood waste was used along with other biomass but not in significant levels enough for mercury to be detectable in the ash. </t>
  </si>
  <si>
    <t xml:space="preserve">Hexavalent Chromium^ </t>
  </si>
  <si>
    <t>Wt Fraction Biosolids Ash**</t>
  </si>
  <si>
    <r>
      <t xml:space="preserve">*  These emission factors are derived from table 17 "Summary of Trace Element Concentrations in Fly Ashes and Other Ashes" (pg. 88) in June 2008 </t>
    </r>
    <r>
      <rPr>
        <i/>
        <sz val="10"/>
        <rFont val="Arial"/>
        <family val="2"/>
      </rPr>
      <t>Trace Metal Mobilization During Combustion of  Biomass Fuel</t>
    </r>
    <r>
      <rPr>
        <sz val="10"/>
        <rFont val="Arial"/>
        <family val="2"/>
      </rPr>
      <t xml:space="preserve"> ** These emission factors are derived from table 2.2-8 "Metal emission factors for fluidized bed sewage sludge incinerators" (pg. 2.2.42, Venturi/ Impingement column) in January 1995 AP 42 Chapter 2 </t>
    </r>
    <r>
      <rPr>
        <i/>
        <sz val="10"/>
        <rFont val="Arial"/>
        <family val="2"/>
      </rPr>
      <t>Solid Waste Disposal, Section 2</t>
    </r>
    <r>
      <rPr>
        <sz val="10"/>
        <rFont val="Arial"/>
        <family val="2"/>
      </rPr>
      <t xml:space="preserve"> </t>
    </r>
    <r>
      <rPr>
        <i/>
        <sz val="10"/>
        <rFont val="Arial"/>
        <family val="2"/>
      </rPr>
      <t>Sewage Sludge Incineration</t>
    </r>
  </si>
  <si>
    <r>
      <t>Emissions are calculated by the multiplication of  PM</t>
    </r>
    <r>
      <rPr>
        <vertAlign val="subscript"/>
        <sz val="10"/>
        <rFont val="Arial"/>
        <family val="2"/>
      </rPr>
      <t>10</t>
    </r>
    <r>
      <rPr>
        <sz val="10"/>
        <rFont val="Arial"/>
        <family val="2"/>
      </rPr>
      <t xml:space="preserve"> Rates, % PMs, and Emission Factors</t>
    </r>
  </si>
  <si>
    <t>Pollutants required for toxic reporting. Current as of update date.</t>
  </si>
  <si>
    <r>
      <t>Use this spreadsheet to calculate PM</t>
    </r>
    <r>
      <rPr>
        <vertAlign val="subscript"/>
        <sz val="10"/>
        <rFont val="Arial"/>
        <family val="2"/>
      </rPr>
      <t>10</t>
    </r>
    <r>
      <rPr>
        <sz val="10"/>
        <rFont val="Arial"/>
        <family val="0"/>
      </rPr>
      <t xml:space="preserve"> emissions generated from Biomass Biosolids Plant Operations Ash Dust. Entries required in yellow areas, output in gray areas.</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</si>
</sst>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 numFmtId="173" formatCode="0.000000"/>
    <numFmt numFmtId="174" formatCode="0.000000E+00"/>
    <numFmt numFmtId="175" formatCode="&quot;Yes&quot;;&quot;Yes&quot;;&quot;No&quot;"/>
    <numFmt numFmtId="176" formatCode="&quot;True&quot;;&quot;True&quot;;&quot;False&quot;"/>
    <numFmt numFmtId="177" formatCode="&quot;On&quot;;&quot;On&quot;;&quot;Off&quot;"/>
    <numFmt numFmtId="178" formatCode="[$€-2]\ #,##0.00_);[Red]\([$€-2]\ #,##0.00\)"/>
  </numFmts>
  <fonts count="43">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14"/>
      <name val="Arial"/>
      <family val="2"/>
    </font>
    <font>
      <b/>
      <vertAlign val="subscript"/>
      <sz val="14"/>
      <name val="Arial"/>
      <family val="2"/>
    </font>
    <font>
      <vertAlign val="sub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rgb="FF00FF00"/>
        <bgColor indexed="64"/>
      </patternFill>
    </fill>
    <fill>
      <patternFill patternType="solid">
        <fgColor rgb="FF0070C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double"/>
      <bottom style="medium"/>
    </border>
    <border>
      <left style="medium"/>
      <right style="medium"/>
      <top style="medium"/>
      <bottom style="mediu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style="medium"/>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8">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11" fontId="0" fillId="0" borderId="0" xfId="0" applyNumberFormat="1" applyBorder="1" applyAlignment="1">
      <alignment/>
    </xf>
    <xf numFmtId="0" fontId="3" fillId="0" borderId="11" xfId="0" applyFont="1" applyBorder="1" applyAlignment="1">
      <alignment wrapText="1"/>
    </xf>
    <xf numFmtId="0" fontId="0" fillId="0" borderId="0" xfId="0" applyAlignment="1">
      <alignment horizontal="center"/>
    </xf>
    <xf numFmtId="0" fontId="4" fillId="0" borderId="15" xfId="0" applyFont="1" applyBorder="1" applyAlignment="1">
      <alignment/>
    </xf>
    <xf numFmtId="0" fontId="4" fillId="0" borderId="16" xfId="0" applyFont="1" applyBorder="1" applyAlignment="1">
      <alignment/>
    </xf>
    <xf numFmtId="0" fontId="0" fillId="0" borderId="17" xfId="0" applyBorder="1" applyAlignment="1">
      <alignment/>
    </xf>
    <xf numFmtId="0" fontId="3" fillId="0" borderId="0" xfId="0" applyFont="1" applyBorder="1" applyAlignment="1">
      <alignment wrapText="1"/>
    </xf>
    <xf numFmtId="0" fontId="3" fillId="0" borderId="18" xfId="0" applyFont="1" applyBorder="1" applyAlignment="1">
      <alignment wrapText="1"/>
    </xf>
    <xf numFmtId="0" fontId="3" fillId="0" borderId="19" xfId="0" applyFont="1" applyBorder="1" applyAlignment="1">
      <alignment horizontal="center" wrapText="1"/>
    </xf>
    <xf numFmtId="11" fontId="0" fillId="0" borderId="19" xfId="0" applyNumberFormat="1" applyBorder="1" applyAlignment="1">
      <alignment/>
    </xf>
    <xf numFmtId="0" fontId="0" fillId="0" borderId="19" xfId="0" applyBorder="1" applyAlignment="1">
      <alignment/>
    </xf>
    <xf numFmtId="0" fontId="0" fillId="0" borderId="20"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1" xfId="0" applyFont="1" applyBorder="1" applyAlignment="1">
      <alignment/>
    </xf>
    <xf numFmtId="0" fontId="0" fillId="0" borderId="21" xfId="0" applyBorder="1" applyAlignment="1">
      <alignment horizontal="center" wrapText="1"/>
    </xf>
    <xf numFmtId="0" fontId="3" fillId="0" borderId="15" xfId="0" applyFont="1" applyBorder="1" applyAlignment="1">
      <alignment horizontal="center" vertical="center"/>
    </xf>
    <xf numFmtId="0" fontId="5" fillId="0" borderId="0" xfId="0" applyFont="1" applyAlignment="1">
      <alignment/>
    </xf>
    <xf numFmtId="0" fontId="0" fillId="0" borderId="0" xfId="0" applyNumberFormat="1" applyFill="1" applyBorder="1" applyAlignment="1">
      <alignment horizontal="center"/>
    </xf>
    <xf numFmtId="0" fontId="3" fillId="0" borderId="11" xfId="0" applyFont="1" applyBorder="1" applyAlignment="1">
      <alignment horizontal="left" wrapText="1"/>
    </xf>
    <xf numFmtId="2" fontId="0" fillId="33" borderId="22" xfId="0" applyNumberFormat="1" applyFill="1" applyBorder="1" applyAlignment="1">
      <alignment horizontal="center"/>
    </xf>
    <xf numFmtId="11" fontId="0" fillId="0" borderId="0" xfId="0" applyNumberFormat="1" applyFont="1" applyBorder="1" applyAlignment="1">
      <alignment horizontal="center" wrapText="1"/>
    </xf>
    <xf numFmtId="0" fontId="3" fillId="34" borderId="0" xfId="0" applyFont="1" applyFill="1" applyAlignment="1">
      <alignment/>
    </xf>
    <xf numFmtId="0" fontId="3" fillId="34" borderId="0" xfId="0" applyFont="1" applyFill="1" applyBorder="1" applyAlignment="1">
      <alignment/>
    </xf>
    <xf numFmtId="11" fontId="0" fillId="0" borderId="0" xfId="0" applyNumberFormat="1" applyBorder="1" applyAlignment="1">
      <alignment horizontal="center"/>
    </xf>
    <xf numFmtId="11" fontId="0" fillId="35" borderId="0" xfId="0" applyNumberFormat="1" applyFill="1" applyBorder="1" applyAlignment="1">
      <alignment horizontal="center"/>
    </xf>
    <xf numFmtId="11" fontId="0" fillId="35" borderId="23" xfId="0" applyNumberFormat="1" applyFill="1" applyBorder="1" applyAlignment="1">
      <alignment horizontal="center"/>
    </xf>
    <xf numFmtId="11" fontId="0" fillId="36" borderId="0" xfId="0" applyNumberFormat="1" applyFill="1" applyBorder="1" applyAlignment="1">
      <alignment horizontal="center"/>
    </xf>
    <xf numFmtId="11" fontId="0" fillId="36" borderId="23" xfId="0" applyNumberFormat="1" applyFill="1" applyBorder="1" applyAlignment="1">
      <alignment horizontal="center"/>
    </xf>
    <xf numFmtId="11" fontId="0" fillId="37" borderId="0" xfId="0" applyNumberFormat="1" applyFill="1" applyBorder="1" applyAlignment="1">
      <alignment horizontal="center"/>
    </xf>
    <xf numFmtId="11" fontId="0" fillId="37" borderId="10" xfId="0" applyNumberFormat="1" applyFill="1" applyBorder="1" applyAlignment="1">
      <alignment horizontal="center"/>
    </xf>
    <xf numFmtId="11" fontId="0" fillId="0" borderId="0" xfId="0" applyNumberFormat="1" applyAlignment="1">
      <alignment horizontal="center"/>
    </xf>
    <xf numFmtId="11" fontId="0" fillId="0" borderId="0" xfId="0" applyNumberFormat="1" applyFont="1" applyFill="1" applyBorder="1" applyAlignment="1">
      <alignment horizontal="center"/>
    </xf>
    <xf numFmtId="11" fontId="0" fillId="35" borderId="0" xfId="0" applyNumberFormat="1" applyFont="1" applyFill="1" applyBorder="1" applyAlignment="1">
      <alignment horizontal="center"/>
    </xf>
    <xf numFmtId="11" fontId="0" fillId="35" borderId="23" xfId="0" applyNumberFormat="1" applyFont="1" applyFill="1" applyBorder="1" applyAlignment="1">
      <alignment horizontal="center"/>
    </xf>
    <xf numFmtId="11" fontId="0" fillId="36" borderId="0" xfId="0" applyNumberFormat="1" applyFont="1" applyFill="1" applyBorder="1" applyAlignment="1">
      <alignment horizontal="center"/>
    </xf>
    <xf numFmtId="11" fontId="0" fillId="36" borderId="23" xfId="0" applyNumberFormat="1" applyFont="1" applyFill="1" applyBorder="1" applyAlignment="1">
      <alignment horizontal="center"/>
    </xf>
    <xf numFmtId="11" fontId="0" fillId="35" borderId="24" xfId="0" applyNumberFormat="1" applyFill="1" applyBorder="1" applyAlignment="1">
      <alignment horizontal="center"/>
    </xf>
    <xf numFmtId="2" fontId="0" fillId="33" borderId="15" xfId="0" applyNumberFormat="1" applyFill="1" applyBorder="1" applyAlignment="1">
      <alignment horizontal="center"/>
    </xf>
    <xf numFmtId="0" fontId="3" fillId="34" borderId="25" xfId="0" applyFont="1" applyFill="1" applyBorder="1" applyAlignment="1">
      <alignment/>
    </xf>
    <xf numFmtId="0" fontId="3" fillId="34" borderId="11" xfId="0" applyFont="1" applyFill="1" applyBorder="1" applyAlignment="1">
      <alignment/>
    </xf>
    <xf numFmtId="11" fontId="3" fillId="0" borderId="0" xfId="0" applyNumberFormat="1" applyFont="1" applyBorder="1" applyAlignment="1">
      <alignment horizontal="center"/>
    </xf>
    <xf numFmtId="11" fontId="0" fillId="35" borderId="20" xfId="0" applyNumberFormat="1" applyFill="1" applyBorder="1" applyAlignment="1">
      <alignment horizontal="center"/>
    </xf>
    <xf numFmtId="0" fontId="3" fillId="38" borderId="0" xfId="0" applyNumberFormat="1" applyFont="1" applyFill="1" applyBorder="1" applyAlignment="1" quotePrefix="1">
      <alignment horizontal="center"/>
    </xf>
    <xf numFmtId="0" fontId="3" fillId="38" borderId="0" xfId="0" applyFont="1" applyFill="1" applyBorder="1" applyAlignment="1">
      <alignment horizontal="center" wrapText="1"/>
    </xf>
    <xf numFmtId="0" fontId="3" fillId="38" borderId="0" xfId="0" applyFont="1" applyFill="1" applyAlignment="1">
      <alignment horizontal="center"/>
    </xf>
    <xf numFmtId="0" fontId="3" fillId="38" borderId="0" xfId="0" applyFont="1" applyFill="1" applyBorder="1" applyAlignment="1">
      <alignment horizontal="center"/>
    </xf>
    <xf numFmtId="11" fontId="0" fillId="36" borderId="20" xfId="0" applyNumberFormat="1" applyFill="1" applyBorder="1" applyAlignment="1">
      <alignment horizontal="center"/>
    </xf>
    <xf numFmtId="0" fontId="0" fillId="0" borderId="22" xfId="0" applyFont="1" applyBorder="1" applyAlignment="1">
      <alignment vertical="center"/>
    </xf>
    <xf numFmtId="0" fontId="0" fillId="0" borderId="0" xfId="0" applyFont="1" applyFill="1" applyBorder="1" applyAlignment="1">
      <alignment vertical="center"/>
    </xf>
    <xf numFmtId="0" fontId="0" fillId="0" borderId="11" xfId="0" applyBorder="1" applyAlignment="1">
      <alignment vertical="center"/>
    </xf>
    <xf numFmtId="2" fontId="0" fillId="33" borderId="26" xfId="0" applyNumberFormat="1" applyFill="1" applyBorder="1" applyAlignment="1">
      <alignment horizontal="center"/>
    </xf>
    <xf numFmtId="0" fontId="3" fillId="0" borderId="27" xfId="0" applyFont="1" applyFill="1"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5" fillId="0" borderId="30" xfId="0" applyFont="1" applyBorder="1" applyAlignment="1">
      <alignment horizontal="center"/>
    </xf>
    <xf numFmtId="0" fontId="5" fillId="0" borderId="30" xfId="0" applyFont="1" applyBorder="1" applyAlignment="1">
      <alignment/>
    </xf>
    <xf numFmtId="0" fontId="5" fillId="0" borderId="31" xfId="0" applyFont="1" applyBorder="1" applyAlignment="1">
      <alignment/>
    </xf>
    <xf numFmtId="0" fontId="3" fillId="0" borderId="32" xfId="0" applyFont="1" applyBorder="1" applyAlignment="1">
      <alignment horizontal="center" wrapText="1"/>
    </xf>
    <xf numFmtId="0" fontId="0" fillId="0" borderId="33" xfId="0" applyBorder="1" applyAlignment="1">
      <alignment wrapText="1"/>
    </xf>
    <xf numFmtId="0" fontId="0" fillId="0" borderId="34" xfId="0" applyBorder="1" applyAlignment="1">
      <alignment wrapText="1"/>
    </xf>
    <xf numFmtId="0" fontId="0" fillId="0" borderId="33" xfId="0" applyBorder="1" applyAlignment="1">
      <alignment horizontal="center" wrapText="1"/>
    </xf>
    <xf numFmtId="0" fontId="0" fillId="0" borderId="34" xfId="0" applyBorder="1" applyAlignment="1">
      <alignment horizont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0" fillId="0" borderId="16" xfId="0" applyFon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34" borderId="16" xfId="0" applyFill="1" applyBorder="1" applyAlignment="1">
      <alignment horizontal="center"/>
    </xf>
    <xf numFmtId="0" fontId="0" fillId="0" borderId="16" xfId="0" applyBorder="1" applyAlignment="1">
      <alignment/>
    </xf>
    <xf numFmtId="0" fontId="0" fillId="0" borderId="35" xfId="0" applyFont="1" applyBorder="1" applyAlignment="1">
      <alignment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horizontal="center" vertical="center" wrapText="1"/>
    </xf>
    <xf numFmtId="0" fontId="0" fillId="0" borderId="39" xfId="0" applyFont="1" applyBorder="1" applyAlignment="1">
      <alignment horizontal="center"/>
    </xf>
    <xf numFmtId="0" fontId="0" fillId="0" borderId="40"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5" fillId="0" borderId="41" xfId="0" applyFont="1" applyBorder="1" applyAlignment="1">
      <alignment horizontal="center" wrapText="1"/>
    </xf>
    <xf numFmtId="0" fontId="6" fillId="0" borderId="42" xfId="0" applyFont="1" applyBorder="1" applyAlignment="1">
      <alignment horizontal="center"/>
    </xf>
    <xf numFmtId="0" fontId="6" fillId="0" borderId="43" xfId="0" applyFont="1" applyBorder="1" applyAlignment="1">
      <alignment horizontal="center"/>
    </xf>
    <xf numFmtId="0" fontId="0" fillId="39" borderId="0" xfId="0" applyFill="1" applyAlignment="1">
      <alignment/>
    </xf>
    <xf numFmtId="0" fontId="0" fillId="39" borderId="0" xfId="0" applyFill="1" applyBorder="1" applyAlignment="1">
      <alignment/>
    </xf>
    <xf numFmtId="0" fontId="3" fillId="39" borderId="0" xfId="0" applyFont="1" applyFill="1" applyBorder="1" applyAlignment="1">
      <alignment horizontal="center"/>
    </xf>
    <xf numFmtId="0" fontId="0" fillId="39" borderId="0" xfId="0" applyFill="1" applyAlignment="1">
      <alignment horizontal="center"/>
    </xf>
    <xf numFmtId="0" fontId="0" fillId="34" borderId="35" xfId="0" applyFont="1" applyFill="1" applyBorder="1" applyAlignment="1">
      <alignment vertical="center" wrapText="1"/>
    </xf>
    <xf numFmtId="0" fontId="0" fillId="34" borderId="36" xfId="0" applyFill="1" applyBorder="1" applyAlignment="1">
      <alignment vertical="center"/>
    </xf>
    <xf numFmtId="0" fontId="0" fillId="34" borderId="37" xfId="0" applyFill="1" applyBorder="1" applyAlignment="1">
      <alignment vertical="center"/>
    </xf>
    <xf numFmtId="171" fontId="0" fillId="34" borderId="16" xfId="0" applyNumberForma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0"/>
  <sheetViews>
    <sheetView tabSelected="1" zoomScale="130" zoomScaleNormal="130" zoomScalePageLayoutView="0" workbookViewId="0" topLeftCell="A1">
      <selection activeCell="B4" sqref="B4"/>
    </sheetView>
  </sheetViews>
  <sheetFormatPr defaultColWidth="9.140625" defaultRowHeight="12.75"/>
  <cols>
    <col min="1" max="1" width="29.421875" style="0" customWidth="1"/>
    <col min="2" max="2" width="12.7109375" style="10" customWidth="1"/>
    <col min="3" max="17" width="12.7109375" style="0" customWidth="1"/>
  </cols>
  <sheetData>
    <row r="1" spans="1:17" ht="21.75" thickBot="1">
      <c r="A1" s="25" t="s">
        <v>8</v>
      </c>
      <c r="B1" s="63" t="s">
        <v>44</v>
      </c>
      <c r="C1" s="64"/>
      <c r="D1" s="64"/>
      <c r="E1" s="64"/>
      <c r="F1" s="64"/>
      <c r="G1" s="65"/>
      <c r="H1" s="90"/>
      <c r="I1" s="90"/>
      <c r="J1" s="90"/>
      <c r="K1" s="90"/>
      <c r="L1" s="90"/>
      <c r="M1" s="90"/>
      <c r="N1" s="90"/>
      <c r="O1" s="90"/>
      <c r="P1" s="90"/>
      <c r="Q1" s="90"/>
    </row>
    <row r="2" spans="1:17" ht="37.5" customHeight="1" thickBot="1">
      <c r="A2" s="24" t="s">
        <v>4</v>
      </c>
      <c r="B2" s="73" t="s">
        <v>52</v>
      </c>
      <c r="C2" s="74"/>
      <c r="D2" s="74"/>
      <c r="E2" s="74"/>
      <c r="F2" s="74"/>
      <c r="G2" s="75"/>
      <c r="H2" s="90"/>
      <c r="I2" s="90"/>
      <c r="J2" s="90"/>
      <c r="K2" s="90"/>
      <c r="L2" s="90"/>
      <c r="M2" s="90"/>
      <c r="N2" s="90"/>
      <c r="O2" s="90"/>
      <c r="P2" s="90"/>
      <c r="Q2" s="90"/>
    </row>
    <row r="3" spans="1:17" ht="13.5" thickBot="1">
      <c r="A3" s="11" t="s">
        <v>9</v>
      </c>
      <c r="B3" s="76" t="s">
        <v>6</v>
      </c>
      <c r="C3" s="77"/>
      <c r="D3" s="12" t="s">
        <v>5</v>
      </c>
      <c r="E3" s="97">
        <v>42422</v>
      </c>
      <c r="F3" s="97"/>
      <c r="G3" s="13"/>
      <c r="H3" s="90"/>
      <c r="I3" s="90"/>
      <c r="J3" s="90"/>
      <c r="K3" s="90"/>
      <c r="L3" s="90"/>
      <c r="M3" s="90"/>
      <c r="N3" s="90"/>
      <c r="O3" s="90"/>
      <c r="P3" s="90"/>
      <c r="Q3" s="90"/>
    </row>
    <row r="4" spans="1:17" ht="12.75">
      <c r="A4" s="3" t="s">
        <v>0</v>
      </c>
      <c r="B4" s="20"/>
      <c r="C4" s="20"/>
      <c r="D4" s="20"/>
      <c r="F4" s="1"/>
      <c r="G4" s="2"/>
      <c r="H4" s="90"/>
      <c r="I4" s="90"/>
      <c r="J4" s="90"/>
      <c r="K4" s="90"/>
      <c r="L4" s="90"/>
      <c r="M4" s="90"/>
      <c r="N4" s="90"/>
      <c r="O4" s="90"/>
      <c r="P4" s="90"/>
      <c r="Q4" s="90"/>
    </row>
    <row r="5" spans="1:17" ht="12.75">
      <c r="A5" s="3" t="s">
        <v>1</v>
      </c>
      <c r="B5" s="20"/>
      <c r="C5" s="20"/>
      <c r="D5" s="20"/>
      <c r="F5" s="1"/>
      <c r="G5" s="2"/>
      <c r="H5" s="90"/>
      <c r="I5" s="90"/>
      <c r="J5" s="90"/>
      <c r="K5" s="90"/>
      <c r="L5" s="90"/>
      <c r="M5" s="90"/>
      <c r="N5" s="90"/>
      <c r="O5" s="90"/>
      <c r="P5" s="90"/>
      <c r="Q5" s="90"/>
    </row>
    <row r="6" spans="1:17" ht="13.5" thickBot="1">
      <c r="A6" s="4" t="s">
        <v>2</v>
      </c>
      <c r="B6" s="21"/>
      <c r="C6" s="21"/>
      <c r="D6" s="21"/>
      <c r="E6" s="5"/>
      <c r="F6" s="5"/>
      <c r="G6" s="6"/>
      <c r="H6" s="91"/>
      <c r="I6" s="90"/>
      <c r="J6" s="90"/>
      <c r="K6" s="90"/>
      <c r="L6" s="90"/>
      <c r="M6" s="90"/>
      <c r="N6" s="90"/>
      <c r="O6" s="90"/>
      <c r="P6" s="90"/>
      <c r="Q6" s="90"/>
    </row>
    <row r="7" spans="1:17" ht="19.5" thickBot="1" thickTop="1">
      <c r="A7" s="22" t="s">
        <v>10</v>
      </c>
      <c r="B7" s="23" t="s">
        <v>12</v>
      </c>
      <c r="C7" s="23" t="s">
        <v>13</v>
      </c>
      <c r="D7" s="87" t="s">
        <v>11</v>
      </c>
      <c r="E7" s="88"/>
      <c r="F7" s="88"/>
      <c r="G7" s="89"/>
      <c r="H7" s="90"/>
      <c r="I7" s="90"/>
      <c r="J7" s="90"/>
      <c r="K7" s="90"/>
      <c r="L7" s="90"/>
      <c r="M7" s="90"/>
      <c r="N7" s="90"/>
      <c r="O7" s="90"/>
      <c r="P7" s="90"/>
      <c r="Q7" s="90"/>
    </row>
    <row r="8" spans="1:17" ht="13.5" customHeight="1" thickBot="1">
      <c r="A8" s="56" t="s">
        <v>45</v>
      </c>
      <c r="B8" s="28">
        <v>10</v>
      </c>
      <c r="C8" s="46">
        <v>2000</v>
      </c>
      <c r="D8" s="81" t="s">
        <v>50</v>
      </c>
      <c r="E8" s="82"/>
      <c r="F8" s="82"/>
      <c r="G8" s="83"/>
      <c r="H8" s="90"/>
      <c r="I8" s="90"/>
      <c r="J8" s="90"/>
      <c r="K8" s="90"/>
      <c r="L8" s="90"/>
      <c r="M8" s="90"/>
      <c r="N8" s="90"/>
      <c r="O8" s="90"/>
      <c r="P8" s="90"/>
      <c r="Q8" s="90"/>
    </row>
    <row r="9" spans="1:17" ht="13.5" thickBot="1">
      <c r="A9" s="57" t="s">
        <v>28</v>
      </c>
      <c r="B9" s="28">
        <v>60</v>
      </c>
      <c r="C9" s="26"/>
      <c r="D9" s="84"/>
      <c r="E9" s="85"/>
      <c r="F9" s="85"/>
      <c r="G9" s="86"/>
      <c r="H9" s="90"/>
      <c r="I9" s="90"/>
      <c r="J9" s="90"/>
      <c r="K9" s="90"/>
      <c r="L9" s="90"/>
      <c r="M9" s="90"/>
      <c r="N9" s="90"/>
      <c r="O9" s="90"/>
      <c r="P9" s="90"/>
      <c r="Q9" s="90"/>
    </row>
    <row r="10" spans="1:17" ht="13.5" thickBot="1">
      <c r="A10" s="58" t="s">
        <v>29</v>
      </c>
      <c r="B10" s="59">
        <v>40</v>
      </c>
      <c r="D10" s="84"/>
      <c r="E10" s="85"/>
      <c r="F10" s="85"/>
      <c r="G10" s="86"/>
      <c r="H10" s="90"/>
      <c r="I10" s="90"/>
      <c r="J10" s="90"/>
      <c r="K10" s="90"/>
      <c r="L10" s="90"/>
      <c r="M10" s="90"/>
      <c r="N10" s="90"/>
      <c r="O10" s="90"/>
      <c r="P10" s="90"/>
      <c r="Q10" s="90"/>
    </row>
    <row r="11" spans="1:17" ht="13.5" customHeight="1">
      <c r="A11" s="66" t="s">
        <v>42</v>
      </c>
      <c r="B11" s="66" t="s">
        <v>3</v>
      </c>
      <c r="C11" s="66" t="s">
        <v>43</v>
      </c>
      <c r="D11" s="66" t="s">
        <v>48</v>
      </c>
      <c r="E11" s="66" t="s">
        <v>30</v>
      </c>
      <c r="F11" s="60" t="s">
        <v>31</v>
      </c>
      <c r="G11" s="66" t="s">
        <v>32</v>
      </c>
      <c r="H11" s="60" t="s">
        <v>33</v>
      </c>
      <c r="I11" s="66" t="s">
        <v>22</v>
      </c>
      <c r="J11" s="60" t="s">
        <v>23</v>
      </c>
      <c r="K11" s="92"/>
      <c r="L11" s="92"/>
      <c r="M11" s="91"/>
      <c r="N11" s="91"/>
      <c r="O11" s="90"/>
      <c r="P11" s="90"/>
      <c r="Q11" s="90"/>
    </row>
    <row r="12" spans="1:17" ht="13.5" customHeight="1">
      <c r="A12" s="67"/>
      <c r="B12" s="69"/>
      <c r="C12" s="69"/>
      <c r="D12" s="71"/>
      <c r="E12" s="71"/>
      <c r="F12" s="61"/>
      <c r="G12" s="71"/>
      <c r="H12" s="61"/>
      <c r="I12" s="71"/>
      <c r="J12" s="61"/>
      <c r="K12" s="92"/>
      <c r="L12" s="92"/>
      <c r="M12" s="91"/>
      <c r="N12" s="91"/>
      <c r="O12" s="90"/>
      <c r="P12" s="90"/>
      <c r="Q12" s="90"/>
    </row>
    <row r="13" spans="1:17" ht="27" customHeight="1">
      <c r="A13" s="68"/>
      <c r="B13" s="70"/>
      <c r="C13" s="70"/>
      <c r="D13" s="72"/>
      <c r="E13" s="72"/>
      <c r="F13" s="62"/>
      <c r="G13" s="72"/>
      <c r="H13" s="62"/>
      <c r="I13" s="72"/>
      <c r="J13" s="62"/>
      <c r="K13" s="92"/>
      <c r="L13" s="92"/>
      <c r="M13" s="91"/>
      <c r="N13" s="91"/>
      <c r="O13" s="90"/>
      <c r="P13" s="90"/>
      <c r="Q13" s="90"/>
    </row>
    <row r="14" spans="1:17" ht="12.75">
      <c r="A14" s="47" t="s">
        <v>24</v>
      </c>
      <c r="B14" s="51">
        <v>7429905</v>
      </c>
      <c r="C14" s="49">
        <v>0</v>
      </c>
      <c r="D14" s="32">
        <v>1.8999999999999998E-06</v>
      </c>
      <c r="E14" s="33">
        <f>($B$8*C14)*($B$9/100)</f>
        <v>0</v>
      </c>
      <c r="F14" s="50">
        <f>($C$8*C14)*($B$9/100)</f>
        <v>0</v>
      </c>
      <c r="G14" s="35">
        <f>($B$8*D14)*($B$10/100)</f>
        <v>7.599999999999999E-06</v>
      </c>
      <c r="H14" s="55">
        <f>($C$8*D14)*($B$10/100)</f>
        <v>0.0015199999999999999</v>
      </c>
      <c r="I14" s="37">
        <f>SUM(E14+G14)</f>
        <v>7.599999999999999E-06</v>
      </c>
      <c r="J14" s="38">
        <f>F14+H14</f>
        <v>0.0015199999999999999</v>
      </c>
      <c r="K14" s="90"/>
      <c r="L14" s="90"/>
      <c r="M14" s="90"/>
      <c r="N14" s="90"/>
      <c r="O14" s="90"/>
      <c r="P14" s="90"/>
      <c r="Q14" s="90"/>
    </row>
    <row r="15" spans="1:17" ht="12.75">
      <c r="A15" s="48" t="s">
        <v>37</v>
      </c>
      <c r="B15" s="51">
        <v>7440360</v>
      </c>
      <c r="C15" s="32">
        <v>1.3E-05</v>
      </c>
      <c r="D15" s="32">
        <v>0</v>
      </c>
      <c r="E15" s="33">
        <f aca="true" t="shared" si="0" ref="E15:E33">($B$8*C15)*($B$9/100)</f>
        <v>7.799999999999999E-05</v>
      </c>
      <c r="F15" s="34">
        <f aca="true" t="shared" si="1" ref="F15:F33">($C$8*C15)*($B$9/100)</f>
        <v>0.0156</v>
      </c>
      <c r="G15" s="35">
        <f aca="true" t="shared" si="2" ref="G15:G33">($B$8*D15)*($B$10/100)</f>
        <v>0</v>
      </c>
      <c r="H15" s="36">
        <f aca="true" t="shared" si="3" ref="H15:H33">($C$8*D15)*($B$10/100)</f>
        <v>0</v>
      </c>
      <c r="I15" s="37">
        <f aca="true" t="shared" si="4" ref="I15:I33">SUM(E15+G15)</f>
        <v>7.799999999999999E-05</v>
      </c>
      <c r="J15" s="38">
        <f aca="true" t="shared" si="5" ref="J15:J33">F15+H15</f>
        <v>0.0156</v>
      </c>
      <c r="K15" s="90"/>
      <c r="L15" s="90"/>
      <c r="M15" s="90"/>
      <c r="N15" s="90"/>
      <c r="O15" s="90"/>
      <c r="P15" s="90"/>
      <c r="Q15" s="90"/>
    </row>
    <row r="16" spans="1:17" ht="12.75">
      <c r="A16" s="27" t="s">
        <v>14</v>
      </c>
      <c r="B16" s="7">
        <v>7440382</v>
      </c>
      <c r="C16" s="29">
        <v>5.6E-05</v>
      </c>
      <c r="D16" s="32">
        <v>1.5E-08</v>
      </c>
      <c r="E16" s="33">
        <f t="shared" si="0"/>
        <v>0.000336</v>
      </c>
      <c r="F16" s="34">
        <f t="shared" si="1"/>
        <v>0.0672</v>
      </c>
      <c r="G16" s="35">
        <f t="shared" si="2"/>
        <v>6E-08</v>
      </c>
      <c r="H16" s="36">
        <f t="shared" si="3"/>
        <v>1.2E-05</v>
      </c>
      <c r="I16" s="37">
        <f t="shared" si="4"/>
        <v>0.00033606</v>
      </c>
      <c r="J16" s="38">
        <f t="shared" si="5"/>
        <v>0.067212</v>
      </c>
      <c r="K16" s="90"/>
      <c r="L16" s="90"/>
      <c r="M16" s="90"/>
      <c r="N16" s="90"/>
      <c r="O16" s="90"/>
      <c r="P16" s="90"/>
      <c r="Q16" s="90"/>
    </row>
    <row r="17" spans="1:17" ht="12.75">
      <c r="A17" s="48" t="s">
        <v>38</v>
      </c>
      <c r="B17" s="52">
        <v>7440393</v>
      </c>
      <c r="C17" s="29">
        <v>0.000861</v>
      </c>
      <c r="D17" s="32">
        <v>2.4E-07</v>
      </c>
      <c r="E17" s="33">
        <f t="shared" si="0"/>
        <v>0.005166</v>
      </c>
      <c r="F17" s="34">
        <f t="shared" si="1"/>
        <v>1.0332</v>
      </c>
      <c r="G17" s="35">
        <f t="shared" si="2"/>
        <v>9.6E-07</v>
      </c>
      <c r="H17" s="36">
        <f t="shared" si="3"/>
        <v>0.000192</v>
      </c>
      <c r="I17" s="37">
        <f t="shared" si="4"/>
        <v>0.00516696</v>
      </c>
      <c r="J17" s="38">
        <f t="shared" si="5"/>
        <v>1.0333919999999999</v>
      </c>
      <c r="K17" s="90"/>
      <c r="L17" s="90"/>
      <c r="M17" s="90"/>
      <c r="N17" s="90"/>
      <c r="O17" s="90"/>
      <c r="P17" s="90"/>
      <c r="Q17" s="90"/>
    </row>
    <row r="18" spans="1:17" ht="12.75">
      <c r="A18" s="27" t="s">
        <v>15</v>
      </c>
      <c r="B18" s="7">
        <v>7440417</v>
      </c>
      <c r="C18" s="29">
        <v>2E-06</v>
      </c>
      <c r="D18" s="32">
        <v>2E-10</v>
      </c>
      <c r="E18" s="33">
        <f t="shared" si="0"/>
        <v>1.1999999999999999E-05</v>
      </c>
      <c r="F18" s="34">
        <f t="shared" si="1"/>
        <v>0.0024</v>
      </c>
      <c r="G18" s="35">
        <f t="shared" si="2"/>
        <v>8.000000000000001E-10</v>
      </c>
      <c r="H18" s="36">
        <f t="shared" si="3"/>
        <v>1.6000000000000003E-07</v>
      </c>
      <c r="I18" s="37">
        <f t="shared" si="4"/>
        <v>1.2000799999999999E-05</v>
      </c>
      <c r="J18" s="38">
        <f t="shared" si="5"/>
        <v>0.0024001599999999997</v>
      </c>
      <c r="K18" s="90"/>
      <c r="L18" s="90"/>
      <c r="M18" s="90"/>
      <c r="N18" s="90"/>
      <c r="O18" s="90"/>
      <c r="P18" s="90"/>
      <c r="Q18" s="90"/>
    </row>
    <row r="19" spans="1:17" ht="12.75">
      <c r="A19" s="27" t="s">
        <v>16</v>
      </c>
      <c r="B19" s="7">
        <v>7440439</v>
      </c>
      <c r="C19" s="29">
        <v>3.2999999999999997E-06</v>
      </c>
      <c r="D19" s="32">
        <v>5.699999999999999E-07</v>
      </c>
      <c r="E19" s="33">
        <f t="shared" si="0"/>
        <v>1.9799999999999997E-05</v>
      </c>
      <c r="F19" s="34">
        <f t="shared" si="1"/>
        <v>0.003959999999999999</v>
      </c>
      <c r="G19" s="35">
        <f t="shared" si="2"/>
        <v>2.2799999999999998E-06</v>
      </c>
      <c r="H19" s="36">
        <f t="shared" si="3"/>
        <v>0.000456</v>
      </c>
      <c r="I19" s="37">
        <f t="shared" si="4"/>
        <v>2.2079999999999995E-05</v>
      </c>
      <c r="J19" s="38">
        <f t="shared" si="5"/>
        <v>0.004415999999999999</v>
      </c>
      <c r="K19" s="90"/>
      <c r="L19" s="90"/>
      <c r="M19" s="90"/>
      <c r="N19" s="90"/>
      <c r="O19" s="90"/>
      <c r="P19" s="90"/>
      <c r="Q19" s="90"/>
    </row>
    <row r="20" spans="1:17" ht="12.75">
      <c r="A20" s="27" t="s">
        <v>40</v>
      </c>
      <c r="B20" s="7">
        <v>7782505</v>
      </c>
      <c r="C20" s="29">
        <v>5.9E-07</v>
      </c>
      <c r="D20" s="32">
        <v>0</v>
      </c>
      <c r="E20" s="33">
        <f t="shared" si="0"/>
        <v>3.5399999999999996E-06</v>
      </c>
      <c r="F20" s="34">
        <f t="shared" si="1"/>
        <v>0.0007079999999999999</v>
      </c>
      <c r="G20" s="35">
        <f t="shared" si="2"/>
        <v>0</v>
      </c>
      <c r="H20" s="36">
        <f t="shared" si="3"/>
        <v>0</v>
      </c>
      <c r="I20" s="37">
        <f t="shared" si="4"/>
        <v>3.5399999999999996E-06</v>
      </c>
      <c r="J20" s="38">
        <f t="shared" si="5"/>
        <v>0.0007079999999999999</v>
      </c>
      <c r="K20" s="90"/>
      <c r="L20" s="90"/>
      <c r="M20" s="90"/>
      <c r="N20" s="90"/>
      <c r="O20" s="90"/>
      <c r="P20" s="90"/>
      <c r="Q20" s="90"/>
    </row>
    <row r="21" spans="1:17" ht="12.75">
      <c r="A21" s="30" t="s">
        <v>25</v>
      </c>
      <c r="B21" s="53">
        <v>7440473</v>
      </c>
      <c r="C21" s="39">
        <v>0.000188</v>
      </c>
      <c r="D21" s="39">
        <v>2.5E-07</v>
      </c>
      <c r="E21" s="33">
        <f t="shared" si="0"/>
        <v>0.0011279999999999999</v>
      </c>
      <c r="F21" s="34">
        <f t="shared" si="1"/>
        <v>0.2256</v>
      </c>
      <c r="G21" s="35">
        <f t="shared" si="2"/>
        <v>1E-06</v>
      </c>
      <c r="H21" s="36">
        <f t="shared" si="3"/>
        <v>0.0002</v>
      </c>
      <c r="I21" s="37">
        <f t="shared" si="4"/>
        <v>0.0011289999999999998</v>
      </c>
      <c r="J21" s="38">
        <f t="shared" si="5"/>
        <v>0.2258</v>
      </c>
      <c r="K21" s="90"/>
      <c r="L21" s="90"/>
      <c r="M21" s="90"/>
      <c r="N21" s="90"/>
      <c r="O21" s="90"/>
      <c r="P21" s="90"/>
      <c r="Q21" s="90"/>
    </row>
    <row r="22" spans="1:17" ht="12.75">
      <c r="A22" s="48" t="s">
        <v>35</v>
      </c>
      <c r="B22" s="53">
        <v>7440484</v>
      </c>
      <c r="C22" s="39">
        <v>1.6E-05</v>
      </c>
      <c r="D22" s="39">
        <v>0</v>
      </c>
      <c r="E22" s="33">
        <f t="shared" si="0"/>
        <v>9.599999999999999E-05</v>
      </c>
      <c r="F22" s="34">
        <f t="shared" si="1"/>
        <v>0.0192</v>
      </c>
      <c r="G22" s="35">
        <f t="shared" si="2"/>
        <v>0</v>
      </c>
      <c r="H22" s="36">
        <f t="shared" si="3"/>
        <v>0</v>
      </c>
      <c r="I22" s="37">
        <f t="shared" si="4"/>
        <v>9.599999999999999E-05</v>
      </c>
      <c r="J22" s="38">
        <f t="shared" si="5"/>
        <v>0.0192</v>
      </c>
      <c r="K22" s="90"/>
      <c r="L22" s="90"/>
      <c r="M22" s="90"/>
      <c r="N22" s="90"/>
      <c r="O22" s="90"/>
      <c r="P22" s="90"/>
      <c r="Q22" s="90"/>
    </row>
    <row r="23" spans="1:17" ht="12.75">
      <c r="A23" s="27" t="s">
        <v>17</v>
      </c>
      <c r="B23" s="7">
        <v>7440508</v>
      </c>
      <c r="C23" s="29">
        <v>0.000483</v>
      </c>
      <c r="D23" s="32">
        <v>3E-07</v>
      </c>
      <c r="E23" s="33">
        <f t="shared" si="0"/>
        <v>0.002898</v>
      </c>
      <c r="F23" s="34">
        <f t="shared" si="1"/>
        <v>0.5796</v>
      </c>
      <c r="G23" s="35">
        <f t="shared" si="2"/>
        <v>1.2000000000000002E-06</v>
      </c>
      <c r="H23" s="36">
        <f t="shared" si="3"/>
        <v>0.00023999999999999998</v>
      </c>
      <c r="I23" s="37">
        <f t="shared" si="4"/>
        <v>0.0028991999999999998</v>
      </c>
      <c r="J23" s="38">
        <f t="shared" si="5"/>
        <v>0.57984</v>
      </c>
      <c r="K23" s="90"/>
      <c r="L23" s="90"/>
      <c r="M23" s="90"/>
      <c r="N23" s="90"/>
      <c r="O23" s="90"/>
      <c r="P23" s="90"/>
      <c r="Q23" s="90"/>
    </row>
    <row r="24" spans="1:17" ht="12.75">
      <c r="A24" s="27" t="s">
        <v>47</v>
      </c>
      <c r="B24" s="7">
        <v>18540299</v>
      </c>
      <c r="C24" s="29">
        <v>9.4E-06</v>
      </c>
      <c r="D24" s="32">
        <v>1.2500000000000001E-08</v>
      </c>
      <c r="E24" s="33">
        <f>($B$8*C24)*($B$9/100)</f>
        <v>5.6399999999999995E-05</v>
      </c>
      <c r="F24" s="34">
        <f>($C$8*C24)*($B$9/100)</f>
        <v>0.01128</v>
      </c>
      <c r="G24" s="35">
        <f>($B$8*D24)*($B$10/100)</f>
        <v>5.000000000000001E-08</v>
      </c>
      <c r="H24" s="36">
        <f>($C$8*D24)*($B$10/100)</f>
        <v>1E-05</v>
      </c>
      <c r="I24" s="37">
        <f>SUM(E24+G24)</f>
        <v>5.6449999999999997E-05</v>
      </c>
      <c r="J24" s="38">
        <f>F24+H24</f>
        <v>0.01129</v>
      </c>
      <c r="K24" s="90"/>
      <c r="L24" s="90"/>
      <c r="M24" s="90"/>
      <c r="N24" s="90"/>
      <c r="O24" s="90"/>
      <c r="P24" s="90"/>
      <c r="Q24" s="90"/>
    </row>
    <row r="25" spans="1:17" ht="12.75">
      <c r="A25" s="9" t="s">
        <v>18</v>
      </c>
      <c r="B25" s="7">
        <v>7439921</v>
      </c>
      <c r="C25" s="29">
        <v>0.000215</v>
      </c>
      <c r="D25" s="32">
        <v>0</v>
      </c>
      <c r="E25" s="33">
        <f t="shared" si="0"/>
        <v>0.00129</v>
      </c>
      <c r="F25" s="34">
        <f t="shared" si="1"/>
        <v>0.258</v>
      </c>
      <c r="G25" s="35">
        <f t="shared" si="2"/>
        <v>0</v>
      </c>
      <c r="H25" s="36">
        <f t="shared" si="3"/>
        <v>0</v>
      </c>
      <c r="I25" s="37">
        <f t="shared" si="4"/>
        <v>0.00129</v>
      </c>
      <c r="J25" s="38">
        <f t="shared" si="5"/>
        <v>0.258</v>
      </c>
      <c r="K25" s="90"/>
      <c r="L25" s="90"/>
      <c r="M25" s="90"/>
      <c r="N25" s="90"/>
      <c r="O25" s="90"/>
      <c r="P25" s="90"/>
      <c r="Q25" s="90"/>
    </row>
    <row r="26" spans="1:17" ht="12.75">
      <c r="A26" s="9" t="s">
        <v>19</v>
      </c>
      <c r="B26" s="7">
        <v>7439965</v>
      </c>
      <c r="C26" s="29">
        <v>0.00119</v>
      </c>
      <c r="D26" s="40">
        <v>3E-07</v>
      </c>
      <c r="E26" s="41">
        <f t="shared" si="0"/>
        <v>0.0071400000000000005</v>
      </c>
      <c r="F26" s="42">
        <f t="shared" si="1"/>
        <v>1.4280000000000002</v>
      </c>
      <c r="G26" s="43">
        <f t="shared" si="2"/>
        <v>1.2000000000000002E-06</v>
      </c>
      <c r="H26" s="44">
        <f t="shared" si="3"/>
        <v>0.00023999999999999998</v>
      </c>
      <c r="I26" s="37">
        <f t="shared" si="4"/>
        <v>0.0071412</v>
      </c>
      <c r="J26" s="38">
        <f t="shared" si="5"/>
        <v>1.4282400000000002</v>
      </c>
      <c r="K26" s="90"/>
      <c r="L26" s="90"/>
      <c r="M26" s="90"/>
      <c r="N26" s="90"/>
      <c r="O26" s="90"/>
      <c r="P26" s="90"/>
      <c r="Q26" s="90"/>
    </row>
    <row r="27" spans="1:17" ht="12.75">
      <c r="A27" s="9" t="s">
        <v>27</v>
      </c>
      <c r="B27" s="7">
        <v>7439976</v>
      </c>
      <c r="C27" s="29">
        <v>0</v>
      </c>
      <c r="D27" s="40">
        <v>3E-08</v>
      </c>
      <c r="E27" s="41">
        <f t="shared" si="0"/>
        <v>0</v>
      </c>
      <c r="F27" s="42">
        <f t="shared" si="1"/>
        <v>0</v>
      </c>
      <c r="G27" s="43">
        <f t="shared" si="2"/>
        <v>1.2E-07</v>
      </c>
      <c r="H27" s="44">
        <f t="shared" si="3"/>
        <v>2.4E-05</v>
      </c>
      <c r="I27" s="37">
        <f t="shared" si="4"/>
        <v>1.2E-07</v>
      </c>
      <c r="J27" s="38">
        <f t="shared" si="5"/>
        <v>2.4E-05</v>
      </c>
      <c r="K27" s="90"/>
      <c r="L27" s="90"/>
      <c r="M27" s="90"/>
      <c r="N27" s="90"/>
      <c r="O27" s="90"/>
      <c r="P27" s="90"/>
      <c r="Q27" s="90"/>
    </row>
    <row r="28" spans="1:17" ht="12.75">
      <c r="A28" s="9" t="s">
        <v>20</v>
      </c>
      <c r="B28" s="7">
        <v>7440020</v>
      </c>
      <c r="C28" s="29">
        <v>9.2E-05</v>
      </c>
      <c r="D28" s="32">
        <v>1.7E-06</v>
      </c>
      <c r="E28" s="33">
        <f t="shared" si="0"/>
        <v>0.000552</v>
      </c>
      <c r="F28" s="34">
        <f t="shared" si="1"/>
        <v>0.1104</v>
      </c>
      <c r="G28" s="35">
        <f t="shared" si="2"/>
        <v>6.8E-06</v>
      </c>
      <c r="H28" s="36">
        <f t="shared" si="3"/>
        <v>0.00136</v>
      </c>
      <c r="I28" s="37">
        <f t="shared" si="4"/>
        <v>0.0005587999999999999</v>
      </c>
      <c r="J28" s="38">
        <f t="shared" si="5"/>
        <v>0.11176</v>
      </c>
      <c r="K28" s="90"/>
      <c r="L28" s="90"/>
      <c r="M28" s="90"/>
      <c r="N28" s="90"/>
      <c r="O28" s="90"/>
      <c r="P28" s="90"/>
      <c r="Q28" s="90"/>
    </row>
    <row r="29" spans="1:17" ht="12.75">
      <c r="A29" s="9" t="s">
        <v>21</v>
      </c>
      <c r="B29" s="7">
        <v>7782492</v>
      </c>
      <c r="C29" s="29">
        <v>1.2E-06</v>
      </c>
      <c r="D29" s="32">
        <v>2.0000000000000002E-07</v>
      </c>
      <c r="E29" s="33">
        <f t="shared" si="0"/>
        <v>7.2E-06</v>
      </c>
      <c r="F29" s="34">
        <f t="shared" si="1"/>
        <v>0.0014399999999999999</v>
      </c>
      <c r="G29" s="35">
        <f t="shared" si="2"/>
        <v>8.000000000000002E-07</v>
      </c>
      <c r="H29" s="36">
        <f t="shared" si="3"/>
        <v>0.00016</v>
      </c>
      <c r="I29" s="37">
        <f t="shared" si="4"/>
        <v>8E-06</v>
      </c>
      <c r="J29" s="38">
        <f t="shared" si="5"/>
        <v>0.0015999999999999999</v>
      </c>
      <c r="K29" s="90"/>
      <c r="L29" s="90"/>
      <c r="M29" s="90"/>
      <c r="N29" s="90"/>
      <c r="O29" s="90"/>
      <c r="P29" s="90"/>
      <c r="Q29" s="90"/>
    </row>
    <row r="30" spans="1:17" ht="12.75">
      <c r="A30" s="48" t="s">
        <v>36</v>
      </c>
      <c r="B30" s="52">
        <v>7440224</v>
      </c>
      <c r="C30" s="29">
        <v>9.6E-07</v>
      </c>
      <c r="D30" s="32">
        <v>0</v>
      </c>
      <c r="E30" s="33">
        <f t="shared" si="0"/>
        <v>5.76E-06</v>
      </c>
      <c r="F30" s="34">
        <f t="shared" si="1"/>
        <v>0.0011519999999999998</v>
      </c>
      <c r="G30" s="35">
        <f t="shared" si="2"/>
        <v>0</v>
      </c>
      <c r="H30" s="36">
        <f t="shared" si="3"/>
        <v>0</v>
      </c>
      <c r="I30" s="37">
        <f t="shared" si="4"/>
        <v>5.76E-06</v>
      </c>
      <c r="J30" s="38">
        <f t="shared" si="5"/>
        <v>0.0011519999999999998</v>
      </c>
      <c r="K30" s="90"/>
      <c r="L30" s="90"/>
      <c r="M30" s="90"/>
      <c r="N30" s="90"/>
      <c r="O30" s="90"/>
      <c r="P30" s="90"/>
      <c r="Q30" s="90"/>
    </row>
    <row r="31" spans="1:17" ht="12.75">
      <c r="A31" s="48" t="s">
        <v>39</v>
      </c>
      <c r="B31" s="52">
        <v>7440280</v>
      </c>
      <c r="C31" s="29">
        <v>2.9E-07</v>
      </c>
      <c r="D31" s="32">
        <v>0</v>
      </c>
      <c r="E31" s="33">
        <f t="shared" si="0"/>
        <v>1.7399999999999999E-06</v>
      </c>
      <c r="F31" s="34">
        <f t="shared" si="1"/>
        <v>0.000348</v>
      </c>
      <c r="G31" s="35">
        <f t="shared" si="2"/>
        <v>0</v>
      </c>
      <c r="H31" s="36">
        <f t="shared" si="3"/>
        <v>0</v>
      </c>
      <c r="I31" s="37">
        <f t="shared" si="4"/>
        <v>1.7399999999999999E-06</v>
      </c>
      <c r="J31" s="38">
        <f t="shared" si="5"/>
        <v>0.000348</v>
      </c>
      <c r="K31" s="90"/>
      <c r="L31" s="90"/>
      <c r="M31" s="90"/>
      <c r="N31" s="90"/>
      <c r="O31" s="90"/>
      <c r="P31" s="90"/>
      <c r="Q31" s="90"/>
    </row>
    <row r="32" spans="1:17" ht="12.75">
      <c r="A32" s="14" t="s">
        <v>34</v>
      </c>
      <c r="B32" s="7">
        <v>7440622</v>
      </c>
      <c r="C32" s="29">
        <v>0.000102</v>
      </c>
      <c r="D32" s="32">
        <v>0</v>
      </c>
      <c r="E32" s="33">
        <f t="shared" si="0"/>
        <v>0.000612</v>
      </c>
      <c r="F32" s="34">
        <f t="shared" si="1"/>
        <v>0.12239999999999998</v>
      </c>
      <c r="G32" s="35">
        <f t="shared" si="2"/>
        <v>0</v>
      </c>
      <c r="H32" s="36">
        <f t="shared" si="3"/>
        <v>0</v>
      </c>
      <c r="I32" s="37">
        <f t="shared" si="4"/>
        <v>0.000612</v>
      </c>
      <c r="J32" s="38">
        <f t="shared" si="5"/>
        <v>0.12239999999999998</v>
      </c>
      <c r="K32" s="90"/>
      <c r="L32" s="90"/>
      <c r="M32" s="90"/>
      <c r="N32" s="90"/>
      <c r="O32" s="90"/>
      <c r="P32" s="90"/>
      <c r="Q32" s="90"/>
    </row>
    <row r="33" spans="1:17" ht="12.75">
      <c r="A33" s="31" t="s">
        <v>26</v>
      </c>
      <c r="B33" s="54">
        <v>7440666</v>
      </c>
      <c r="C33" s="32">
        <v>0.000898</v>
      </c>
      <c r="D33" s="32">
        <v>1E-06</v>
      </c>
      <c r="E33" s="45">
        <f t="shared" si="0"/>
        <v>0.0053879999999999996</v>
      </c>
      <c r="F33" s="34">
        <f t="shared" si="1"/>
        <v>1.0776</v>
      </c>
      <c r="G33" s="35">
        <f t="shared" si="2"/>
        <v>4E-06</v>
      </c>
      <c r="H33" s="36">
        <f t="shared" si="3"/>
        <v>0.0008</v>
      </c>
      <c r="I33" s="37">
        <f t="shared" si="4"/>
        <v>0.005391999999999999</v>
      </c>
      <c r="J33" s="38">
        <f t="shared" si="5"/>
        <v>1.0783999999999998</v>
      </c>
      <c r="K33" s="90"/>
      <c r="L33" s="90"/>
      <c r="M33" s="90"/>
      <c r="N33" s="90"/>
      <c r="O33" s="90"/>
      <c r="P33" s="90"/>
      <c r="Q33" s="90"/>
    </row>
    <row r="34" spans="1:17" ht="12.75">
      <c r="A34" s="15" t="s">
        <v>7</v>
      </c>
      <c r="B34" s="16"/>
      <c r="C34" s="17"/>
      <c r="D34" s="17"/>
      <c r="E34" s="8"/>
      <c r="F34" s="17"/>
      <c r="G34" s="17"/>
      <c r="H34" s="18"/>
      <c r="I34" s="18"/>
      <c r="J34" s="18"/>
      <c r="K34" s="19"/>
      <c r="L34" s="90"/>
      <c r="M34" s="90"/>
      <c r="N34" s="90"/>
      <c r="O34" s="90"/>
      <c r="P34" s="90"/>
      <c r="Q34" s="90"/>
    </row>
    <row r="35" spans="1:17" ht="41.25" customHeight="1">
      <c r="A35" s="78" t="s">
        <v>49</v>
      </c>
      <c r="B35" s="79"/>
      <c r="C35" s="79"/>
      <c r="D35" s="79"/>
      <c r="E35" s="79"/>
      <c r="F35" s="79"/>
      <c r="G35" s="79"/>
      <c r="H35" s="79"/>
      <c r="I35" s="79"/>
      <c r="J35" s="79"/>
      <c r="K35" s="80"/>
      <c r="L35" s="90"/>
      <c r="M35" s="90"/>
      <c r="N35" s="90"/>
      <c r="O35" s="90"/>
      <c r="P35" s="90"/>
      <c r="Q35" s="90"/>
    </row>
    <row r="36" spans="1:17" ht="14.25" customHeight="1">
      <c r="A36" s="94" t="s">
        <v>51</v>
      </c>
      <c r="B36" s="95"/>
      <c r="C36" s="95"/>
      <c r="D36" s="95"/>
      <c r="E36" s="95"/>
      <c r="F36" s="95"/>
      <c r="G36" s="95"/>
      <c r="H36" s="95"/>
      <c r="I36" s="95"/>
      <c r="J36" s="95"/>
      <c r="K36" s="96"/>
      <c r="L36" s="90"/>
      <c r="M36" s="90"/>
      <c r="N36" s="90"/>
      <c r="O36" s="90"/>
      <c r="P36" s="90"/>
      <c r="Q36" s="90"/>
    </row>
    <row r="37" spans="1:17" ht="12.75">
      <c r="A37" s="78" t="s">
        <v>41</v>
      </c>
      <c r="B37" s="79"/>
      <c r="C37" s="79"/>
      <c r="D37" s="79"/>
      <c r="E37" s="79"/>
      <c r="F37" s="79"/>
      <c r="G37" s="79"/>
      <c r="H37" s="79"/>
      <c r="I37" s="79"/>
      <c r="J37" s="80"/>
      <c r="L37" s="90"/>
      <c r="M37" s="90"/>
      <c r="N37" s="90"/>
      <c r="O37" s="90"/>
      <c r="P37" s="90"/>
      <c r="Q37" s="90"/>
    </row>
    <row r="38" spans="1:17" ht="41.25" customHeight="1">
      <c r="A38" s="78" t="s">
        <v>46</v>
      </c>
      <c r="B38" s="79"/>
      <c r="C38" s="79"/>
      <c r="D38" s="79"/>
      <c r="E38" s="79"/>
      <c r="F38" s="79"/>
      <c r="G38" s="79"/>
      <c r="H38" s="79"/>
      <c r="I38" s="79"/>
      <c r="J38" s="80"/>
      <c r="L38" s="90"/>
      <c r="M38" s="90"/>
      <c r="N38" s="90"/>
      <c r="O38" s="90"/>
      <c r="P38" s="90"/>
      <c r="Q38" s="90"/>
    </row>
    <row r="39" spans="1:17" ht="12.75">
      <c r="A39" s="90"/>
      <c r="B39" s="93"/>
      <c r="C39" s="90"/>
      <c r="D39" s="90"/>
      <c r="E39" s="90"/>
      <c r="F39" s="90"/>
      <c r="G39" s="90"/>
      <c r="H39" s="90"/>
      <c r="I39" s="90"/>
      <c r="J39" s="90"/>
      <c r="K39" s="90"/>
      <c r="L39" s="90"/>
      <c r="M39" s="90"/>
      <c r="N39" s="90"/>
      <c r="O39" s="90"/>
      <c r="P39" s="90"/>
      <c r="Q39" s="90"/>
    </row>
    <row r="40" spans="1:17" ht="12.75">
      <c r="A40" s="90"/>
      <c r="B40" s="93"/>
      <c r="C40" s="90"/>
      <c r="D40" s="90"/>
      <c r="E40" s="90"/>
      <c r="F40" s="90"/>
      <c r="G40" s="90"/>
      <c r="H40" s="90"/>
      <c r="I40" s="90"/>
      <c r="J40" s="90"/>
      <c r="K40" s="90"/>
      <c r="L40" s="90"/>
      <c r="M40" s="90"/>
      <c r="N40" s="90"/>
      <c r="O40" s="90"/>
      <c r="P40" s="90"/>
      <c r="Q40" s="90"/>
    </row>
  </sheetData>
  <sheetProtection/>
  <mergeCells count="20">
    <mergeCell ref="I11:I13"/>
    <mergeCell ref="A35:K35"/>
    <mergeCell ref="D8:G10"/>
    <mergeCell ref="D7:G7"/>
    <mergeCell ref="A37:J37"/>
    <mergeCell ref="A38:J38"/>
    <mergeCell ref="C11:C13"/>
    <mergeCell ref="E11:E13"/>
    <mergeCell ref="F11:F13"/>
    <mergeCell ref="G11:G13"/>
    <mergeCell ref="E3:F3"/>
    <mergeCell ref="H11:H13"/>
    <mergeCell ref="J11:J13"/>
    <mergeCell ref="A36:K36"/>
    <mergeCell ref="B1:G1"/>
    <mergeCell ref="A11:A13"/>
    <mergeCell ref="B11:B13"/>
    <mergeCell ref="D11:D13"/>
    <mergeCell ref="B2:G2"/>
    <mergeCell ref="B3:C3"/>
  </mergeCells>
  <conditionalFormatting sqref="C25:D33 C14:H24">
    <cfRule type="cellIs" priority="3" dxfId="0" operator="lessThanOrEqual" stopIfTrue="1">
      <formula>0</formula>
    </cfRule>
  </conditionalFormatting>
  <conditionalFormatting sqref="E25:F33">
    <cfRule type="cellIs" priority="2" dxfId="0" operator="lessThanOrEqual" stopIfTrue="1">
      <formula>0</formula>
    </cfRule>
  </conditionalFormatting>
  <conditionalFormatting sqref="G25:H33">
    <cfRule type="cellIs" priority="1" dxfId="0" operator="lessThanOrEqual" stopIfTrue="1">
      <formula>0</formula>
    </cfRule>
  </conditionalFormatting>
  <printOptions gridLines="1"/>
  <pageMargins left="0.75" right="0.75" top="1" bottom="1" header="0.5" footer="0.5"/>
  <pageSetup blackAndWhite="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2009-11-05T22:40:31Z</cp:lastPrinted>
  <dcterms:created xsi:type="dcterms:W3CDTF">2009-10-30T20:24:14Z</dcterms:created>
  <dcterms:modified xsi:type="dcterms:W3CDTF">2019-06-25T22:58:42Z</dcterms:modified>
  <cp:category/>
  <cp:version/>
  <cp:contentType/>
  <cp:contentStatus/>
</cp:coreProperties>
</file>