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90" yWindow="65491" windowWidth="16515" windowHeight="8895" tabRatio="827" activeTab="0"/>
  </bookViews>
  <sheets>
    <sheet name="Glycol Reboiler EG" sheetId="1" r:id="rId1"/>
    <sheet name="Glycol Reboiler TEG" sheetId="2" r:id="rId2"/>
  </sheets>
  <definedNames>
    <definedName name="_xlnm.Print_Area" localSheetId="0">'Glycol Reboiler EG'!$A$1:$G$24</definedName>
    <definedName name="_xlnm.Print_Area" localSheetId="1">'Glycol Reboiler TEG'!$A$1:$G$24</definedName>
  </definedNames>
  <calcPr fullCalcOnLoad="1"/>
</workbook>
</file>

<file path=xl/sharedStrings.xml><?xml version="1.0" encoding="utf-8"?>
<sst xmlns="http://schemas.openxmlformats.org/spreadsheetml/2006/main" count="70" uniqueCount="36">
  <si>
    <t>Name</t>
  </si>
  <si>
    <t>Applicability</t>
  </si>
  <si>
    <t>Author or updater</t>
  </si>
  <si>
    <t>Matthew Cegielski</t>
  </si>
  <si>
    <t>Last Update</t>
  </si>
  <si>
    <t>Facility:</t>
  </si>
  <si>
    <t>ID#:</t>
  </si>
  <si>
    <t>Project #:</t>
  </si>
  <si>
    <t>Inputs</t>
  </si>
  <si>
    <t>MMscf/hr</t>
  </si>
  <si>
    <t xml:space="preserve">Formula </t>
  </si>
  <si>
    <t>Usage Rate</t>
  </si>
  <si>
    <t>CAS#</t>
  </si>
  <si>
    <t>LB/HR</t>
  </si>
  <si>
    <t>LB/YR</t>
  </si>
  <si>
    <t>Benzene</t>
  </si>
  <si>
    <t>Ethylbenzene</t>
  </si>
  <si>
    <t>Toluene</t>
  </si>
  <si>
    <t>Xylene (total)</t>
  </si>
  <si>
    <t>References:</t>
  </si>
  <si>
    <t xml:space="preserve">Hydrogen Sulfide </t>
  </si>
  <si>
    <t xml:space="preserve"> Emission Factor lbs/MMscf*</t>
  </si>
  <si>
    <t>Substances</t>
  </si>
  <si>
    <t xml:space="preserve"> MMscf/yr</t>
  </si>
  <si>
    <t>Glycol Reboiler (Ethylene Glycol)</t>
  </si>
  <si>
    <t>Formaldehyde</t>
  </si>
  <si>
    <t>Glycol Reboiler (Triethylene Glycol)</t>
  </si>
  <si>
    <r>
      <t xml:space="preserve">*Emission factors are from table 19, "Point Source Emission Factors" (Reboiler, Ethylene Glycol row, Mean value, page 171-172) in CARB's 1999 Volume 1 Part 2, </t>
    </r>
    <r>
      <rPr>
        <i/>
        <sz val="10"/>
        <rFont val="Arial"/>
        <family val="2"/>
      </rPr>
      <t xml:space="preserve">Development Of Toxics Emission Factors From Source Test Data Collected Under The Air Toxics Hot Spots Program. </t>
    </r>
  </si>
  <si>
    <r>
      <t xml:space="preserve">*Emission factors are from table 19, "Point Source Emission Factors" (Reboiler, Triethylene Glycol row, Mean value, page 172) in CARB's 1999 Volume 1 Part 2, </t>
    </r>
    <r>
      <rPr>
        <i/>
        <sz val="10"/>
        <rFont val="Arial"/>
        <family val="2"/>
      </rPr>
      <t xml:space="preserve">Development Of Toxics Emission Factors From Source Test Data Collected Under The Air Toxics Hot Spots Program. </t>
    </r>
  </si>
  <si>
    <t>lb/hr</t>
  </si>
  <si>
    <t>lb/yr</t>
  </si>
  <si>
    <t>Wastestream VOC</t>
  </si>
  <si>
    <t>VOC Total</t>
  </si>
  <si>
    <t xml:space="preserve">Emissions are calculated by the multiplication of the Usage Rates and Emission Factors. Emissions generated are uncontrolled. To account for control devices derive the wastestream VOC from the daily VOC permit condition or the project (Lower than VOC total). </t>
  </si>
  <si>
    <t>Use this spreadsheet for emissions from a Glycol Reboiler using Triethylene Glycol. Pipeline fugitives are calculated by Oilfield Fugitives spreadsheet, and emissions from fuel use are calculated by the appropriate fuel spreadsheet. Use petroleum process heaters/steam generators spreadsheet for specific oilfield fuels. You may need to account for bypass emissions from the facility control device.  Entries required in yellow areas, output in grey areas.</t>
  </si>
  <si>
    <t>Use this spreadsheet for emissions from a Glycol Reboiler using Ethylene Glycol. Pipeline fugitives are calculated by Oilfield Fugitives spreadsheet, and emissions from fuel use are calculated by the appropriate fuel spreadsheet. Use petroleum process heaters/steam generators spreadsheet for specific oilfield fuels. You may need to account for bypass emissions from the facility control device.  Entries required in yellow areas, output in grey areas.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</si>
</sst>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E+00"/>
    <numFmt numFmtId="174" formatCode="0.0"/>
  </numFmts>
  <fonts count="40">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indexed="1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5">
    <xf numFmtId="0" fontId="0" fillId="0" borderId="0" xfId="0" applyAlignment="1">
      <alignment/>
    </xf>
    <xf numFmtId="0" fontId="3" fillId="0" borderId="0" xfId="0" applyFont="1" applyAlignment="1">
      <alignment/>
    </xf>
    <xf numFmtId="0" fontId="4" fillId="0" borderId="10" xfId="0" applyFont="1" applyBorder="1" applyAlignment="1">
      <alignment horizontal="center" vertical="center"/>
    </xf>
    <xf numFmtId="0" fontId="5" fillId="0" borderId="10" xfId="0" applyFont="1" applyBorder="1" applyAlignment="1">
      <alignment/>
    </xf>
    <xf numFmtId="0" fontId="5"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0" fillId="33" borderId="0" xfId="0" applyFill="1" applyBorder="1" applyAlignment="1">
      <alignment/>
    </xf>
    <xf numFmtId="0" fontId="0" fillId="0" borderId="0" xfId="0" applyBorder="1" applyAlignment="1">
      <alignment/>
    </xf>
    <xf numFmtId="0" fontId="4" fillId="0" borderId="15" xfId="0" applyFont="1" applyBorder="1" applyAlignment="1">
      <alignment/>
    </xf>
    <xf numFmtId="0" fontId="0" fillId="33" borderId="16" xfId="0" applyFill="1" applyBorder="1" applyAlignment="1">
      <alignment/>
    </xf>
    <xf numFmtId="0" fontId="0" fillId="0" borderId="16" xfId="0" applyBorder="1" applyAlignment="1">
      <alignment/>
    </xf>
    <xf numFmtId="0" fontId="0" fillId="0" borderId="17" xfId="0" applyBorder="1" applyAlignment="1">
      <alignment/>
    </xf>
    <xf numFmtId="0" fontId="4" fillId="0" borderId="18" xfId="0" applyFont="1" applyBorder="1" applyAlignment="1">
      <alignment/>
    </xf>
    <xf numFmtId="0" fontId="0" fillId="0" borderId="18" xfId="0" applyBorder="1" applyAlignment="1">
      <alignment horizontal="center" wrapText="1"/>
    </xf>
    <xf numFmtId="0" fontId="4" fillId="0" borderId="0" xfId="0" applyFont="1" applyBorder="1" applyAlignment="1">
      <alignment wrapText="1"/>
    </xf>
    <xf numFmtId="0" fontId="0" fillId="0" borderId="19" xfId="0" applyBorder="1" applyAlignment="1">
      <alignment/>
    </xf>
    <xf numFmtId="0" fontId="0" fillId="0" borderId="19" xfId="0" applyFill="1" applyBorder="1" applyAlignment="1">
      <alignment/>
    </xf>
    <xf numFmtId="11" fontId="0" fillId="0" borderId="0" xfId="0" applyNumberFormat="1" applyBorder="1" applyAlignment="1">
      <alignment/>
    </xf>
    <xf numFmtId="0" fontId="4" fillId="0" borderId="0" xfId="0" applyFont="1" applyBorder="1" applyAlignment="1">
      <alignment horizontal="center" wrapText="1"/>
    </xf>
    <xf numFmtId="0" fontId="4" fillId="0" borderId="20" xfId="0" applyFont="1" applyBorder="1" applyAlignment="1">
      <alignment wrapText="1"/>
    </xf>
    <xf numFmtId="0" fontId="4" fillId="0" borderId="20" xfId="0" applyFont="1" applyBorder="1" applyAlignment="1">
      <alignment horizontal="center" wrapText="1"/>
    </xf>
    <xf numFmtId="11" fontId="0" fillId="0" borderId="0" xfId="0" applyNumberFormat="1" applyFill="1" applyBorder="1" applyAlignment="1">
      <alignment/>
    </xf>
    <xf numFmtId="0" fontId="4" fillId="0" borderId="21" xfId="0" applyFont="1" applyBorder="1" applyAlignment="1">
      <alignment wrapText="1"/>
    </xf>
    <xf numFmtId="0" fontId="4" fillId="0" borderId="22" xfId="0" applyFont="1" applyBorder="1" applyAlignment="1">
      <alignment horizontal="center" wrapText="1"/>
    </xf>
    <xf numFmtId="11" fontId="0" fillId="0" borderId="22" xfId="0" applyNumberFormat="1" applyBorder="1" applyAlignment="1">
      <alignment/>
    </xf>
    <xf numFmtId="11" fontId="0" fillId="0" borderId="23" xfId="0" applyNumberFormat="1" applyBorder="1" applyAlignment="1">
      <alignment/>
    </xf>
    <xf numFmtId="0" fontId="0" fillId="0" borderId="0" xfId="0" applyAlignment="1">
      <alignment horizontal="center"/>
    </xf>
    <xf numFmtId="11" fontId="0" fillId="0" borderId="0" xfId="0" applyNumberFormat="1" applyBorder="1" applyAlignment="1">
      <alignment horizontal="center"/>
    </xf>
    <xf numFmtId="11" fontId="0" fillId="0" borderId="20" xfId="0" applyNumberFormat="1" applyBorder="1" applyAlignment="1">
      <alignment horizontal="center"/>
    </xf>
    <xf numFmtId="11" fontId="0" fillId="33" borderId="19" xfId="0" applyNumberFormat="1" applyFill="1" applyBorder="1" applyAlignment="1">
      <alignment horizontal="center"/>
    </xf>
    <xf numFmtId="11" fontId="0" fillId="34" borderId="0" xfId="0" applyNumberFormat="1" applyFill="1" applyBorder="1" applyAlignment="1">
      <alignment horizontal="center"/>
    </xf>
    <xf numFmtId="11" fontId="0" fillId="34" borderId="13" xfId="0" applyNumberFormat="1" applyFill="1" applyBorder="1" applyAlignment="1">
      <alignment horizontal="center"/>
    </xf>
    <xf numFmtId="11" fontId="0" fillId="34" borderId="20" xfId="0" applyNumberFormat="1" applyFill="1" applyBorder="1" applyAlignment="1">
      <alignment horizontal="center"/>
    </xf>
    <xf numFmtId="11" fontId="0" fillId="34" borderId="24" xfId="0" applyNumberFormat="1" applyFill="1" applyBorder="1" applyAlignment="1">
      <alignment horizontal="center"/>
    </xf>
    <xf numFmtId="0" fontId="0" fillId="0" borderId="18" xfId="0" applyFont="1" applyBorder="1" applyAlignment="1">
      <alignment horizontal="center" vertical="center" wrapText="1"/>
    </xf>
    <xf numFmtId="172" fontId="0" fillId="33" borderId="19" xfId="0" applyNumberFormat="1" applyFill="1" applyBorder="1" applyAlignment="1">
      <alignment horizontal="center"/>
    </xf>
    <xf numFmtId="11" fontId="0" fillId="0" borderId="19" xfId="0" applyNumberFormat="1" applyFill="1" applyBorder="1" applyAlignment="1">
      <alignment horizontal="center" vertical="center"/>
    </xf>
    <xf numFmtId="0" fontId="0" fillId="0" borderId="19" xfId="0" applyNumberFormat="1" applyFill="1" applyBorder="1" applyAlignment="1">
      <alignment horizontal="center" vertical="center"/>
    </xf>
    <xf numFmtId="11" fontId="0" fillId="35" borderId="19" xfId="0" applyNumberFormat="1" applyFill="1" applyBorder="1" applyAlignment="1">
      <alignment horizontal="center"/>
    </xf>
    <xf numFmtId="11" fontId="0" fillId="0" borderId="20" xfId="0" applyNumberFormat="1" applyBorder="1" applyAlignment="1">
      <alignment/>
    </xf>
    <xf numFmtId="11" fontId="0" fillId="36" borderId="25" xfId="0" applyNumberFormat="1" applyFill="1" applyBorder="1" applyAlignment="1">
      <alignment horizontal="center" vertical="center"/>
    </xf>
    <xf numFmtId="11" fontId="0" fillId="36" borderId="25" xfId="0" applyNumberFormat="1" applyFill="1" applyBorder="1" applyAlignment="1">
      <alignment horizontal="center"/>
    </xf>
    <xf numFmtId="0" fontId="0" fillId="0" borderId="20" xfId="0" applyBorder="1" applyAlignment="1">
      <alignment/>
    </xf>
    <xf numFmtId="0" fontId="0" fillId="0" borderId="24" xfId="0" applyBorder="1" applyAlignment="1">
      <alignment/>
    </xf>
    <xf numFmtId="11" fontId="0" fillId="37" borderId="26" xfId="0" applyNumberFormat="1" applyFill="1" applyBorder="1" applyAlignment="1">
      <alignment horizontal="center"/>
    </xf>
    <xf numFmtId="11" fontId="0" fillId="37" borderId="14" xfId="0" applyNumberFormat="1" applyFill="1" applyBorder="1" applyAlignment="1">
      <alignment horizontal="center"/>
    </xf>
    <xf numFmtId="11" fontId="0" fillId="37" borderId="27" xfId="0" applyNumberFormat="1" applyFill="1" applyBorder="1" applyAlignment="1">
      <alignment horizontal="center"/>
    </xf>
    <xf numFmtId="11" fontId="0" fillId="37" borderId="28" xfId="0" applyNumberFormat="1" applyFill="1" applyBorder="1" applyAlignment="1">
      <alignment horizontal="center"/>
    </xf>
    <xf numFmtId="11" fontId="0" fillId="37" borderId="13" xfId="0" applyNumberFormat="1" applyFill="1" applyBorder="1" applyAlignment="1">
      <alignment horizontal="center"/>
    </xf>
    <xf numFmtId="11" fontId="0" fillId="37" borderId="24" xfId="0" applyNumberFormat="1" applyFill="1" applyBorder="1" applyAlignment="1">
      <alignment horizontal="center"/>
    </xf>
    <xf numFmtId="0" fontId="4"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wrapText="1"/>
    </xf>
    <xf numFmtId="0" fontId="0" fillId="0" borderId="30" xfId="0" applyBorder="1" applyAlignment="1">
      <alignment horizontal="center" wrapText="1"/>
    </xf>
    <xf numFmtId="0" fontId="0" fillId="0" borderId="31" xfId="0"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4" fillId="0" borderId="32" xfId="0" applyFont="1" applyFill="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3" fillId="0" borderId="20" xfId="0" applyFont="1" applyBorder="1" applyAlignment="1">
      <alignment horizontal="center"/>
    </xf>
    <xf numFmtId="0" fontId="3" fillId="0" borderId="20" xfId="0" applyFont="1" applyBorder="1" applyAlignment="1">
      <alignment/>
    </xf>
    <xf numFmtId="0" fontId="3" fillId="0" borderId="24" xfId="0" applyFont="1" applyBorder="1" applyAlignment="1">
      <alignment/>
    </xf>
    <xf numFmtId="0" fontId="0" fillId="0" borderId="11" xfId="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38" borderId="11" xfId="0" applyFill="1" applyBorder="1" applyAlignment="1">
      <alignment horizontal="center"/>
    </xf>
    <xf numFmtId="0" fontId="0" fillId="0" borderId="11" xfId="0" applyBorder="1" applyAlignment="1">
      <alignment/>
    </xf>
    <xf numFmtId="171" fontId="0" fillId="38" borderId="11" xfId="0" applyNumberFormat="1" applyFill="1" applyBorder="1" applyAlignment="1">
      <alignment horizontal="center"/>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0" fillId="0" borderId="26" xfId="0" applyFont="1" applyBorder="1" applyAlignment="1">
      <alignment horizontal="center" vertical="center" wrapText="1"/>
    </xf>
    <xf numFmtId="0" fontId="0" fillId="0" borderId="43" xfId="0" applyBorder="1" applyAlignment="1">
      <alignment horizontal="center" wrapText="1"/>
    </xf>
    <xf numFmtId="0" fontId="0" fillId="0" borderId="28" xfId="0" applyBorder="1" applyAlignment="1">
      <alignment horizontal="center" wrapText="1"/>
    </xf>
    <xf numFmtId="0" fontId="0" fillId="0" borderId="14" xfId="0" applyBorder="1" applyAlignment="1">
      <alignment horizontal="center" wrapText="1"/>
    </xf>
    <xf numFmtId="0" fontId="0" fillId="0" borderId="0" xfId="0" applyBorder="1" applyAlignment="1">
      <alignment horizontal="center" wrapText="1"/>
    </xf>
    <xf numFmtId="0" fontId="0" fillId="0" borderId="13" xfId="0" applyBorder="1" applyAlignment="1">
      <alignment horizontal="center" wrapText="1"/>
    </xf>
    <xf numFmtId="0" fontId="0" fillId="0" borderId="27" xfId="0"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wrapText="1"/>
    </xf>
    <xf numFmtId="11" fontId="0" fillId="36" borderId="31" xfId="0" applyNumberFormat="1" applyFill="1" applyBorder="1" applyAlignment="1">
      <alignment horizontal="center" vertical="center"/>
    </xf>
    <xf numFmtId="11" fontId="0" fillId="36" borderId="31" xfId="0" applyNumberFormat="1" applyFill="1" applyBorder="1" applyAlignment="1">
      <alignment horizontal="center"/>
    </xf>
    <xf numFmtId="174" fontId="0" fillId="35" borderId="19" xfId="0" applyNumberForma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tabSelected="1" zoomScale="130" zoomScaleNormal="130" zoomScalePageLayoutView="0" workbookViewId="0" topLeftCell="A1">
      <selection activeCell="B4" sqref="B4"/>
    </sheetView>
  </sheetViews>
  <sheetFormatPr defaultColWidth="9.140625" defaultRowHeight="12.75"/>
  <cols>
    <col min="1" max="1" width="24.00390625" style="0" customWidth="1"/>
    <col min="2" max="2" width="12.7109375" style="28" customWidth="1"/>
    <col min="3" max="7" width="12.7109375" style="0" customWidth="1"/>
  </cols>
  <sheetData>
    <row r="1" spans="1:7" ht="18.75" thickBot="1">
      <c r="A1" s="1" t="s">
        <v>0</v>
      </c>
      <c r="B1" s="71" t="s">
        <v>24</v>
      </c>
      <c r="C1" s="72"/>
      <c r="D1" s="72"/>
      <c r="E1" s="72"/>
      <c r="F1" s="72"/>
      <c r="G1" s="73"/>
    </row>
    <row r="2" spans="1:7" ht="82.5" customHeight="1" thickBot="1">
      <c r="A2" s="2" t="s">
        <v>1</v>
      </c>
      <c r="B2" s="74" t="s">
        <v>35</v>
      </c>
      <c r="C2" s="75"/>
      <c r="D2" s="75"/>
      <c r="E2" s="75"/>
      <c r="F2" s="75"/>
      <c r="G2" s="76"/>
    </row>
    <row r="3" spans="1:7" ht="13.5" thickBot="1">
      <c r="A3" s="3" t="s">
        <v>2</v>
      </c>
      <c r="B3" s="77" t="s">
        <v>3</v>
      </c>
      <c r="C3" s="78"/>
      <c r="D3" s="4" t="s">
        <v>4</v>
      </c>
      <c r="E3" s="79">
        <v>42450</v>
      </c>
      <c r="F3" s="79"/>
      <c r="G3" s="5"/>
    </row>
    <row r="4" spans="1:7" ht="12.75">
      <c r="A4" s="7" t="s">
        <v>5</v>
      </c>
      <c r="B4" s="8"/>
      <c r="C4" s="8"/>
      <c r="D4" s="8"/>
      <c r="F4" s="9"/>
      <c r="G4" s="6"/>
    </row>
    <row r="5" spans="1:7" ht="12.75">
      <c r="A5" s="7" t="s">
        <v>6</v>
      </c>
      <c r="B5" s="8"/>
      <c r="C5" s="8"/>
      <c r="D5" s="8"/>
      <c r="F5" s="9"/>
      <c r="G5" s="6"/>
    </row>
    <row r="6" spans="1:7" ht="13.5" thickBot="1">
      <c r="A6" s="10" t="s">
        <v>7</v>
      </c>
      <c r="B6" s="11"/>
      <c r="C6" s="11"/>
      <c r="D6" s="11"/>
      <c r="E6" s="12"/>
      <c r="F6" s="12"/>
      <c r="G6" s="13"/>
    </row>
    <row r="7" spans="1:7" ht="19.5" thickBot="1" thickTop="1">
      <c r="A7" s="14" t="s">
        <v>8</v>
      </c>
      <c r="B7" s="15" t="s">
        <v>9</v>
      </c>
      <c r="C7" s="36" t="s">
        <v>23</v>
      </c>
      <c r="D7" s="80" t="s">
        <v>10</v>
      </c>
      <c r="E7" s="81"/>
      <c r="F7" s="81"/>
      <c r="G7" s="82"/>
    </row>
    <row r="8" spans="1:7" ht="27" customHeight="1" thickBot="1">
      <c r="A8" s="17" t="s">
        <v>11</v>
      </c>
      <c r="B8" s="31">
        <v>1</v>
      </c>
      <c r="C8" s="37">
        <v>100</v>
      </c>
      <c r="D8" s="83" t="s">
        <v>33</v>
      </c>
      <c r="E8" s="84"/>
      <c r="F8" s="84"/>
      <c r="G8" s="85"/>
    </row>
    <row r="9" spans="1:7" ht="13.5" thickBot="1">
      <c r="A9" s="18"/>
      <c r="B9" s="38" t="s">
        <v>29</v>
      </c>
      <c r="C9" s="39" t="s">
        <v>30</v>
      </c>
      <c r="D9" s="86"/>
      <c r="E9" s="87"/>
      <c r="F9" s="87"/>
      <c r="G9" s="88"/>
    </row>
    <row r="10" spans="1:7" ht="28.5" customHeight="1" thickBot="1">
      <c r="A10" s="18" t="s">
        <v>31</v>
      </c>
      <c r="B10" s="40">
        <v>0.25</v>
      </c>
      <c r="C10" s="94">
        <v>25</v>
      </c>
      <c r="D10" s="89"/>
      <c r="E10" s="90"/>
      <c r="F10" s="90"/>
      <c r="G10" s="91"/>
    </row>
    <row r="11" spans="1:7" ht="13.5" customHeight="1">
      <c r="A11" s="52" t="s">
        <v>22</v>
      </c>
      <c r="B11" s="52" t="s">
        <v>12</v>
      </c>
      <c r="C11" s="52" t="s">
        <v>21</v>
      </c>
      <c r="D11" s="52" t="s">
        <v>13</v>
      </c>
      <c r="E11" s="59" t="s">
        <v>14</v>
      </c>
      <c r="F11" s="52" t="s">
        <v>13</v>
      </c>
      <c r="G11" s="59" t="s">
        <v>14</v>
      </c>
    </row>
    <row r="12" spans="1:7" ht="13.5" customHeight="1">
      <c r="A12" s="53"/>
      <c r="B12" s="55"/>
      <c r="C12" s="57"/>
      <c r="D12" s="57"/>
      <c r="E12" s="60"/>
      <c r="F12" s="57"/>
      <c r="G12" s="60"/>
    </row>
    <row r="13" spans="1:7" ht="13.5" customHeight="1" thickBot="1">
      <c r="A13" s="54"/>
      <c r="B13" s="56"/>
      <c r="C13" s="58"/>
      <c r="D13" s="58"/>
      <c r="E13" s="61"/>
      <c r="F13" s="58"/>
      <c r="G13" s="61"/>
    </row>
    <row r="14" spans="1:7" ht="12.75">
      <c r="A14" s="16" t="s">
        <v>15</v>
      </c>
      <c r="B14" s="20">
        <v>71432</v>
      </c>
      <c r="C14" s="29">
        <v>0.245</v>
      </c>
      <c r="D14" s="32">
        <f aca="true" t="shared" si="0" ref="D14:D19">$B$8*C14</f>
        <v>0.245</v>
      </c>
      <c r="E14" s="33">
        <f aca="true" t="shared" si="1" ref="E14:E19">$C$8*C14</f>
        <v>24.5</v>
      </c>
      <c r="F14" s="46">
        <f aca="true" t="shared" si="2" ref="F14:F19">($B$10/$D$20)*D14</f>
        <v>0.12239525414150569</v>
      </c>
      <c r="G14" s="49">
        <f aca="true" t="shared" si="3" ref="G14:G19">($C$10/$E$20)*E14</f>
        <v>12.23952541415057</v>
      </c>
    </row>
    <row r="15" spans="1:7" ht="12.75">
      <c r="A15" s="16" t="s">
        <v>16</v>
      </c>
      <c r="B15" s="20">
        <v>100414</v>
      </c>
      <c r="C15" s="29">
        <v>0.00729</v>
      </c>
      <c r="D15" s="32">
        <f t="shared" si="0"/>
        <v>0.00729</v>
      </c>
      <c r="E15" s="33">
        <f t="shared" si="1"/>
        <v>0.729</v>
      </c>
      <c r="F15" s="47">
        <f t="shared" si="2"/>
        <v>0.0036418832762921487</v>
      </c>
      <c r="G15" s="50">
        <f t="shared" si="3"/>
        <v>0.36418832762921494</v>
      </c>
    </row>
    <row r="16" spans="1:7" ht="12.75">
      <c r="A16" s="16" t="s">
        <v>25</v>
      </c>
      <c r="B16" s="20">
        <v>50000</v>
      </c>
      <c r="C16" s="29">
        <v>3.79E-05</v>
      </c>
      <c r="D16" s="32">
        <f t="shared" si="0"/>
        <v>3.79E-05</v>
      </c>
      <c r="E16" s="33">
        <f t="shared" si="1"/>
        <v>0.00379</v>
      </c>
      <c r="F16" s="47">
        <f t="shared" si="2"/>
        <v>1.8933796456992104E-05</v>
      </c>
      <c r="G16" s="50">
        <f t="shared" si="3"/>
        <v>0.0018933796456992106</v>
      </c>
    </row>
    <row r="17" spans="1:7" ht="12.75">
      <c r="A17" s="16" t="s">
        <v>20</v>
      </c>
      <c r="B17" s="20">
        <v>7783064</v>
      </c>
      <c r="C17" s="29">
        <v>0.0549</v>
      </c>
      <c r="D17" s="32">
        <f t="shared" si="0"/>
        <v>0.0549</v>
      </c>
      <c r="E17" s="33">
        <f t="shared" si="1"/>
        <v>5.489999999999999</v>
      </c>
      <c r="F17" s="47">
        <f t="shared" si="2"/>
        <v>0.027426528377014946</v>
      </c>
      <c r="G17" s="50">
        <f t="shared" si="3"/>
        <v>2.742652837701495</v>
      </c>
    </row>
    <row r="18" spans="1:7" ht="12.75">
      <c r="A18" s="16" t="s">
        <v>17</v>
      </c>
      <c r="B18" s="20">
        <v>108883</v>
      </c>
      <c r="C18" s="29">
        <v>0.164</v>
      </c>
      <c r="D18" s="32">
        <f t="shared" si="0"/>
        <v>0.164</v>
      </c>
      <c r="E18" s="33">
        <f t="shared" si="1"/>
        <v>16.400000000000002</v>
      </c>
      <c r="F18" s="47">
        <f t="shared" si="2"/>
        <v>0.08192988440492627</v>
      </c>
      <c r="G18" s="50">
        <f t="shared" si="3"/>
        <v>8.192988440492627</v>
      </c>
    </row>
    <row r="19" spans="1:7" ht="13.5" thickBot="1">
      <c r="A19" s="21" t="s">
        <v>18</v>
      </c>
      <c r="B19" s="22">
        <v>1330207</v>
      </c>
      <c r="C19" s="30">
        <v>0.0292</v>
      </c>
      <c r="D19" s="34">
        <f t="shared" si="0"/>
        <v>0.0292</v>
      </c>
      <c r="E19" s="35">
        <f t="shared" si="1"/>
        <v>2.92</v>
      </c>
      <c r="F19" s="48">
        <f t="shared" si="2"/>
        <v>0.014587516003803943</v>
      </c>
      <c r="G19" s="51">
        <f t="shared" si="3"/>
        <v>1.4587516003803944</v>
      </c>
    </row>
    <row r="20" spans="1:7" ht="13.5" thickBot="1">
      <c r="A20" s="21" t="s">
        <v>32</v>
      </c>
      <c r="B20" s="22"/>
      <c r="C20" s="41"/>
      <c r="D20" s="92">
        <f>SUM(D14:D19)</f>
        <v>0.5004279</v>
      </c>
      <c r="E20" s="93">
        <f>SUM(E14:E19)</f>
        <v>50.04279</v>
      </c>
      <c r="F20" s="44"/>
      <c r="G20" s="45"/>
    </row>
    <row r="21" spans="1:5" ht="12.75">
      <c r="A21" s="16"/>
      <c r="B21" s="20"/>
      <c r="C21" s="19"/>
      <c r="D21" s="23"/>
      <c r="E21" s="23"/>
    </row>
    <row r="22" spans="1:7" ht="12.75">
      <c r="A22" s="24" t="s">
        <v>19</v>
      </c>
      <c r="B22" s="25"/>
      <c r="C22" s="26"/>
      <c r="D22" s="26"/>
      <c r="E22" s="26"/>
      <c r="F22" s="26"/>
      <c r="G22" s="27"/>
    </row>
    <row r="23" spans="1:7" ht="12.75">
      <c r="A23" s="62" t="s">
        <v>27</v>
      </c>
      <c r="B23" s="63"/>
      <c r="C23" s="63"/>
      <c r="D23" s="63"/>
      <c r="E23" s="63"/>
      <c r="F23" s="63"/>
      <c r="G23" s="64"/>
    </row>
    <row r="24" spans="1:7" ht="12.75">
      <c r="A24" s="65"/>
      <c r="B24" s="66"/>
      <c r="C24" s="66"/>
      <c r="D24" s="66"/>
      <c r="E24" s="66"/>
      <c r="F24" s="66"/>
      <c r="G24" s="67"/>
    </row>
    <row r="25" spans="1:7" ht="12.75">
      <c r="A25" s="68"/>
      <c r="B25" s="69"/>
      <c r="C25" s="69"/>
      <c r="D25" s="69"/>
      <c r="E25" s="69"/>
      <c r="F25" s="69"/>
      <c r="G25" s="70"/>
    </row>
  </sheetData>
  <sheetProtection/>
  <mergeCells count="14">
    <mergeCell ref="B1:G1"/>
    <mergeCell ref="B2:G2"/>
    <mergeCell ref="B3:C3"/>
    <mergeCell ref="E3:F3"/>
    <mergeCell ref="D7:G7"/>
    <mergeCell ref="D8:G10"/>
    <mergeCell ref="A11:A13"/>
    <mergeCell ref="B11:B13"/>
    <mergeCell ref="C11:C13"/>
    <mergeCell ref="D11:D13"/>
    <mergeCell ref="E11:E13"/>
    <mergeCell ref="A23:G25"/>
    <mergeCell ref="F11:F13"/>
    <mergeCell ref="G11:G13"/>
  </mergeCells>
  <printOptions gridLines="1"/>
  <pageMargins left="0.75" right="0.75" top="1" bottom="1" header="0.5" footer="0.5"/>
  <pageSetup blackAndWhite="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25"/>
  <sheetViews>
    <sheetView zoomScale="130" zoomScaleNormal="130" zoomScalePageLayoutView="0" workbookViewId="0" topLeftCell="A1">
      <selection activeCell="B4" sqref="B4"/>
    </sheetView>
  </sheetViews>
  <sheetFormatPr defaultColWidth="9.140625" defaultRowHeight="12.75"/>
  <cols>
    <col min="1" max="1" width="24.00390625" style="0" customWidth="1"/>
    <col min="2" max="2" width="12.7109375" style="28" customWidth="1"/>
    <col min="3" max="7" width="12.7109375" style="0" customWidth="1"/>
  </cols>
  <sheetData>
    <row r="1" spans="1:7" ht="18.75" thickBot="1">
      <c r="A1" s="1" t="s">
        <v>0</v>
      </c>
      <c r="B1" s="71" t="s">
        <v>26</v>
      </c>
      <c r="C1" s="72"/>
      <c r="D1" s="72"/>
      <c r="E1" s="72"/>
      <c r="F1" s="72"/>
      <c r="G1" s="73"/>
    </row>
    <row r="2" spans="1:7" ht="83.25" customHeight="1" thickBot="1">
      <c r="A2" s="2" t="s">
        <v>1</v>
      </c>
      <c r="B2" s="74" t="s">
        <v>34</v>
      </c>
      <c r="C2" s="75"/>
      <c r="D2" s="75"/>
      <c r="E2" s="75"/>
      <c r="F2" s="75"/>
      <c r="G2" s="76"/>
    </row>
    <row r="3" spans="1:7" ht="13.5" thickBot="1">
      <c r="A3" s="3" t="s">
        <v>2</v>
      </c>
      <c r="B3" s="77" t="s">
        <v>3</v>
      </c>
      <c r="C3" s="78"/>
      <c r="D3" s="4" t="s">
        <v>4</v>
      </c>
      <c r="E3" s="79">
        <v>42450</v>
      </c>
      <c r="F3" s="79"/>
      <c r="G3" s="5"/>
    </row>
    <row r="4" spans="1:7" ht="12.75">
      <c r="A4" s="7" t="s">
        <v>5</v>
      </c>
      <c r="B4" s="8"/>
      <c r="C4" s="8"/>
      <c r="D4" s="8"/>
      <c r="F4" s="9"/>
      <c r="G4" s="6"/>
    </row>
    <row r="5" spans="1:7" ht="12.75">
      <c r="A5" s="7" t="s">
        <v>6</v>
      </c>
      <c r="B5" s="8"/>
      <c r="C5" s="8"/>
      <c r="D5" s="8"/>
      <c r="F5" s="9"/>
      <c r="G5" s="6"/>
    </row>
    <row r="6" spans="1:7" ht="13.5" thickBot="1">
      <c r="A6" s="10" t="s">
        <v>7</v>
      </c>
      <c r="B6" s="11"/>
      <c r="C6" s="11"/>
      <c r="D6" s="11"/>
      <c r="E6" s="12"/>
      <c r="F6" s="12"/>
      <c r="G6" s="13"/>
    </row>
    <row r="7" spans="1:7" ht="19.5" thickBot="1" thickTop="1">
      <c r="A7" s="14" t="s">
        <v>8</v>
      </c>
      <c r="B7" s="15" t="s">
        <v>9</v>
      </c>
      <c r="C7" s="36" t="s">
        <v>23</v>
      </c>
      <c r="D7" s="80" t="s">
        <v>10</v>
      </c>
      <c r="E7" s="81"/>
      <c r="F7" s="81"/>
      <c r="G7" s="82"/>
    </row>
    <row r="8" spans="1:7" ht="27" customHeight="1" thickBot="1">
      <c r="A8" s="17" t="s">
        <v>11</v>
      </c>
      <c r="B8" s="31">
        <v>1</v>
      </c>
      <c r="C8" s="37">
        <v>100</v>
      </c>
      <c r="D8" s="83" t="s">
        <v>33</v>
      </c>
      <c r="E8" s="84"/>
      <c r="F8" s="84"/>
      <c r="G8" s="85"/>
    </row>
    <row r="9" spans="1:7" ht="13.5" thickBot="1">
      <c r="A9" s="18"/>
      <c r="B9" s="38" t="s">
        <v>29</v>
      </c>
      <c r="C9" s="39" t="s">
        <v>30</v>
      </c>
      <c r="D9" s="86"/>
      <c r="E9" s="87"/>
      <c r="F9" s="87"/>
      <c r="G9" s="88"/>
    </row>
    <row r="10" spans="1:7" ht="27.75" customHeight="1" thickBot="1">
      <c r="A10" s="18" t="s">
        <v>31</v>
      </c>
      <c r="B10" s="40">
        <v>0.25</v>
      </c>
      <c r="C10" s="94">
        <v>25</v>
      </c>
      <c r="D10" s="89"/>
      <c r="E10" s="90"/>
      <c r="F10" s="90"/>
      <c r="G10" s="91"/>
    </row>
    <row r="11" spans="1:7" ht="13.5" customHeight="1">
      <c r="A11" s="52" t="s">
        <v>22</v>
      </c>
      <c r="B11" s="52" t="s">
        <v>12</v>
      </c>
      <c r="C11" s="52" t="s">
        <v>21</v>
      </c>
      <c r="D11" s="52" t="s">
        <v>13</v>
      </c>
      <c r="E11" s="59" t="s">
        <v>14</v>
      </c>
      <c r="F11" s="52" t="s">
        <v>13</v>
      </c>
      <c r="G11" s="59" t="s">
        <v>14</v>
      </c>
    </row>
    <row r="12" spans="1:7" ht="13.5" customHeight="1">
      <c r="A12" s="53"/>
      <c r="B12" s="55"/>
      <c r="C12" s="57"/>
      <c r="D12" s="57"/>
      <c r="E12" s="60"/>
      <c r="F12" s="57"/>
      <c r="G12" s="60"/>
    </row>
    <row r="13" spans="1:7" ht="13.5" customHeight="1" thickBot="1">
      <c r="A13" s="54"/>
      <c r="B13" s="56"/>
      <c r="C13" s="58"/>
      <c r="D13" s="58"/>
      <c r="E13" s="61"/>
      <c r="F13" s="58"/>
      <c r="G13" s="61"/>
    </row>
    <row r="14" spans="1:7" ht="12.75">
      <c r="A14" s="16" t="s">
        <v>15</v>
      </c>
      <c r="B14" s="20">
        <v>71432</v>
      </c>
      <c r="C14" s="29">
        <v>0.151</v>
      </c>
      <c r="D14" s="32">
        <f aca="true" t="shared" si="0" ref="D14:D19">$B$8*C14</f>
        <v>0.151</v>
      </c>
      <c r="E14" s="33">
        <f aca="true" t="shared" si="1" ref="E14:E19">$C$8*C14</f>
        <v>15.1</v>
      </c>
      <c r="F14" s="46">
        <f aca="true" t="shared" si="2" ref="F14:F19">($B$10/$D$20)*D14</f>
        <v>0.08755551947675431</v>
      </c>
      <c r="G14" s="49">
        <f aca="true" t="shared" si="3" ref="G14:G19">($C$10/$E$20)*E14</f>
        <v>8.75555194767543</v>
      </c>
    </row>
    <row r="15" spans="1:7" ht="12.75">
      <c r="A15" s="16" t="s">
        <v>16</v>
      </c>
      <c r="B15" s="20">
        <v>100414</v>
      </c>
      <c r="C15" s="29">
        <v>0.0269</v>
      </c>
      <c r="D15" s="32">
        <f t="shared" si="0"/>
        <v>0.0269</v>
      </c>
      <c r="E15" s="33">
        <f t="shared" si="1"/>
        <v>2.69</v>
      </c>
      <c r="F15" s="47">
        <f t="shared" si="2"/>
        <v>0.015597638900163517</v>
      </c>
      <c r="G15" s="50">
        <f t="shared" si="3"/>
        <v>1.5597638900163513</v>
      </c>
    </row>
    <row r="16" spans="1:7" ht="12.75">
      <c r="A16" s="16" t="s">
        <v>25</v>
      </c>
      <c r="B16" s="20">
        <v>50000</v>
      </c>
      <c r="C16" s="29">
        <v>3.5E-05</v>
      </c>
      <c r="D16" s="32">
        <f t="shared" si="0"/>
        <v>3.5E-05</v>
      </c>
      <c r="E16" s="33">
        <f t="shared" si="1"/>
        <v>0.0034999999999999996</v>
      </c>
      <c r="F16" s="47">
        <f t="shared" si="2"/>
        <v>2.0294325706532456E-05</v>
      </c>
      <c r="G16" s="50">
        <f t="shared" si="3"/>
        <v>0.002029432570653245</v>
      </c>
    </row>
    <row r="17" spans="1:7" ht="12.75">
      <c r="A17" s="16" t="s">
        <v>20</v>
      </c>
      <c r="B17" s="20">
        <v>7783064</v>
      </c>
      <c r="C17" s="29">
        <v>0.00442</v>
      </c>
      <c r="D17" s="32">
        <f t="shared" si="0"/>
        <v>0.00442</v>
      </c>
      <c r="E17" s="33">
        <f t="shared" si="1"/>
        <v>0.44200000000000006</v>
      </c>
      <c r="F17" s="47">
        <f t="shared" si="2"/>
        <v>0.002562883417796385</v>
      </c>
      <c r="G17" s="50">
        <f t="shared" si="3"/>
        <v>0.25628834177963844</v>
      </c>
    </row>
    <row r="18" spans="1:7" ht="12.75">
      <c r="A18" s="16" t="s">
        <v>17</v>
      </c>
      <c r="B18" s="20">
        <v>108883</v>
      </c>
      <c r="C18" s="29">
        <v>0.175</v>
      </c>
      <c r="D18" s="32">
        <f t="shared" si="0"/>
        <v>0.175</v>
      </c>
      <c r="E18" s="33">
        <f t="shared" si="1"/>
        <v>17.5</v>
      </c>
      <c r="F18" s="47">
        <f t="shared" si="2"/>
        <v>0.10147162853266228</v>
      </c>
      <c r="G18" s="50">
        <f t="shared" si="3"/>
        <v>10.147162853266227</v>
      </c>
    </row>
    <row r="19" spans="1:7" ht="13.5" thickBot="1">
      <c r="A19" s="21" t="s">
        <v>18</v>
      </c>
      <c r="B19" s="22">
        <v>1330207</v>
      </c>
      <c r="C19" s="30">
        <v>0.0738</v>
      </c>
      <c r="D19" s="34">
        <f t="shared" si="0"/>
        <v>0.0738</v>
      </c>
      <c r="E19" s="35">
        <f t="shared" si="1"/>
        <v>7.380000000000001</v>
      </c>
      <c r="F19" s="48">
        <f t="shared" si="2"/>
        <v>0.04279203534691701</v>
      </c>
      <c r="G19" s="51">
        <f t="shared" si="3"/>
        <v>4.279203534691701</v>
      </c>
    </row>
    <row r="20" spans="1:5" ht="13.5" thickBot="1">
      <c r="A20" s="21" t="s">
        <v>32</v>
      </c>
      <c r="B20" s="22"/>
      <c r="C20" s="41"/>
      <c r="D20" s="42">
        <f>SUM(D14:D19)</f>
        <v>0.43115499999999995</v>
      </c>
      <c r="E20" s="43">
        <f>SUM(E14:E19)</f>
        <v>43.115500000000004</v>
      </c>
    </row>
    <row r="21" spans="1:5" ht="12.75">
      <c r="A21" s="16"/>
      <c r="B21" s="20"/>
      <c r="C21" s="19"/>
      <c r="D21" s="23"/>
      <c r="E21" s="23"/>
    </row>
    <row r="22" spans="1:7" ht="12.75">
      <c r="A22" s="24" t="s">
        <v>19</v>
      </c>
      <c r="B22" s="25"/>
      <c r="C22" s="26"/>
      <c r="D22" s="26"/>
      <c r="E22" s="26"/>
      <c r="F22" s="26"/>
      <c r="G22" s="27"/>
    </row>
    <row r="23" spans="1:7" ht="12.75" customHeight="1">
      <c r="A23" s="62" t="s">
        <v>28</v>
      </c>
      <c r="B23" s="63"/>
      <c r="C23" s="63"/>
      <c r="D23" s="63"/>
      <c r="E23" s="63"/>
      <c r="F23" s="63"/>
      <c r="G23" s="64"/>
    </row>
    <row r="24" spans="1:7" ht="12.75">
      <c r="A24" s="65"/>
      <c r="B24" s="66"/>
      <c r="C24" s="66"/>
      <c r="D24" s="66"/>
      <c r="E24" s="66"/>
      <c r="F24" s="66"/>
      <c r="G24" s="67"/>
    </row>
    <row r="25" spans="1:7" ht="12.75">
      <c r="A25" s="68"/>
      <c r="B25" s="69"/>
      <c r="C25" s="69"/>
      <c r="D25" s="69"/>
      <c r="E25" s="69"/>
      <c r="F25" s="69"/>
      <c r="G25" s="70"/>
    </row>
  </sheetData>
  <sheetProtection/>
  <mergeCells count="14">
    <mergeCell ref="B1:G1"/>
    <mergeCell ref="B2:G2"/>
    <mergeCell ref="B3:C3"/>
    <mergeCell ref="E3:F3"/>
    <mergeCell ref="D7:G7"/>
    <mergeCell ref="D8:G10"/>
    <mergeCell ref="A11:A13"/>
    <mergeCell ref="B11:B13"/>
    <mergeCell ref="C11:C13"/>
    <mergeCell ref="D11:D13"/>
    <mergeCell ref="E11:E13"/>
    <mergeCell ref="A23:G25"/>
    <mergeCell ref="F11:F13"/>
    <mergeCell ref="G11:G13"/>
  </mergeCells>
  <printOptions gridLines="1"/>
  <pageMargins left="0.75" right="0.75" top="1" bottom="1"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2010-09-21T17:56:28Z</dcterms:created>
  <dcterms:modified xsi:type="dcterms:W3CDTF">2016-03-21T18:42:39Z</dcterms:modified>
  <cp:category/>
  <cp:version/>
  <cp:contentType/>
  <cp:contentStatus/>
</cp:coreProperties>
</file>