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75" windowWidth="22275" windowHeight="8895" activeTab="0"/>
  </bookViews>
  <sheets>
    <sheet name="Oil Fryer" sheetId="1" r:id="rId1"/>
  </sheets>
  <definedNames>
    <definedName name="_xlnm.Print_Area" localSheetId="0">'Oil Fryer'!$A$1:$L$22</definedName>
  </definedNames>
  <calcPr fullCalcOnLoad="1"/>
</workbook>
</file>

<file path=xl/comments1.xml><?xml version="1.0" encoding="utf-8"?>
<comments xmlns="http://schemas.openxmlformats.org/spreadsheetml/2006/main">
  <authors>
    <author>Matthew Cegielski</author>
  </authors>
  <commentList>
    <comment ref="D14" authorId="0">
      <text>
        <r>
          <rPr>
            <b/>
            <sz val="9"/>
            <rFont val="Tahoma"/>
            <family val="2"/>
          </rPr>
          <t>Matthew Cegielski:</t>
        </r>
        <r>
          <rPr>
            <sz val="9"/>
            <rFont val="Tahoma"/>
            <family val="2"/>
          </rPr>
          <t xml:space="preserve">
453,600 mg/lb
0.26417205236 gal/L</t>
        </r>
      </text>
    </comment>
  </commentList>
</comments>
</file>

<file path=xl/sharedStrings.xml><?xml version="1.0" encoding="utf-8"?>
<sst xmlns="http://schemas.openxmlformats.org/spreadsheetml/2006/main" count="63" uniqueCount="37">
  <si>
    <t>Facility:</t>
  </si>
  <si>
    <t>ID#:</t>
  </si>
  <si>
    <t>Project #:</t>
  </si>
  <si>
    <t>CAS#</t>
  </si>
  <si>
    <t>LB/HR</t>
  </si>
  <si>
    <t>Applicability</t>
  </si>
  <si>
    <t>Last Update</t>
  </si>
  <si>
    <t>Name</t>
  </si>
  <si>
    <t>Author or updater</t>
  </si>
  <si>
    <t>Inputs</t>
  </si>
  <si>
    <t xml:space="preserve">Formula </t>
  </si>
  <si>
    <t>Acetaldehyde</t>
  </si>
  <si>
    <t>Matthew Cegielski</t>
  </si>
  <si>
    <t>Substances</t>
  </si>
  <si>
    <t xml:space="preserve">  LB/YR</t>
  </si>
  <si>
    <t>References</t>
  </si>
  <si>
    <t xml:space="preserve"> Emissions from Cooking Oil during Deep Fryer Operations  </t>
  </si>
  <si>
    <t>Type of Oil</t>
  </si>
  <si>
    <t>mg/l-hr</t>
  </si>
  <si>
    <t>Coconut</t>
  </si>
  <si>
    <t>Safflower</t>
  </si>
  <si>
    <t>Canola</t>
  </si>
  <si>
    <t>Extra Virgin Olive</t>
  </si>
  <si>
    <t>Temp Key</t>
  </si>
  <si>
    <t>Oil Key</t>
  </si>
  <si>
    <t>EF Key</t>
  </si>
  <si>
    <t>lb/gal-hr</t>
  </si>
  <si>
    <t>Yearly hours of operation</t>
  </si>
  <si>
    <t>Acrolein</t>
  </si>
  <si>
    <t>Propionaldehyde</t>
  </si>
  <si>
    <t>Gallons of oil used/hr</t>
  </si>
  <si>
    <r>
      <t xml:space="preserve">* Emission factors were derived from the 2009 study, </t>
    </r>
    <r>
      <rPr>
        <i/>
        <sz val="10"/>
        <rFont val="Arial"/>
        <family val="2"/>
      </rPr>
      <t xml:space="preserve">Emissions of volatile aldehydes from heated cooking oils </t>
    </r>
    <r>
      <rPr>
        <sz val="10"/>
        <rFont val="Arial"/>
        <family val="2"/>
      </rPr>
      <t xml:space="preserve">done by the University of Dayton, Environmental Sciences and Engineering Group </t>
    </r>
  </si>
  <si>
    <t xml:space="preserve">Use this spreadsheet to characterize the emissions from cooking oil during Deep Fryer operations.  Entries required in yellow areas, output in gray areas. For emissions from commercial cooking of meat use the Commercial Cooking spreadsheet. </t>
  </si>
  <si>
    <t>Pollutants required for toxic reporting. Current as of update date.</t>
  </si>
  <si>
    <r>
      <t xml:space="preserve">Select the type of oil and fryer operating temperature from the drop down lists. Input the appropriate process rate on the left. Emissions are calculated by the multiplication of the Process Rates </t>
    </r>
    <r>
      <rPr>
        <sz val="10"/>
        <rFont val="Arial"/>
        <family val="0"/>
      </rPr>
      <t xml:space="preserve">and Emission Factors. </t>
    </r>
  </si>
  <si>
    <r>
      <t xml:space="preserve">Temperature of Oil </t>
    </r>
    <r>
      <rPr>
        <vertAlign val="superscript"/>
        <sz val="10"/>
        <rFont val="Arial"/>
        <family val="2"/>
      </rPr>
      <t>o</t>
    </r>
    <r>
      <rPr>
        <sz val="10"/>
        <rFont val="Arial"/>
        <family val="2"/>
      </rPr>
      <t>C</t>
    </r>
  </si>
  <si>
    <r>
      <t xml:space="preserve">Oil Temp </t>
    </r>
    <r>
      <rPr>
        <vertAlign val="superscript"/>
        <sz val="10"/>
        <rFont val="Arial"/>
        <family val="2"/>
      </rPr>
      <t>o</t>
    </r>
    <r>
      <rPr>
        <sz val="10"/>
        <rFont val="Arial"/>
        <family val="2"/>
      </rPr>
      <t>C</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</si>
</sst>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
    <numFmt numFmtId="174" formatCode="0.000E+00"/>
    <numFmt numFmtId="175" formatCode="_(* #,##0.0_);_(* \(#,##0.0\);_(* &quot;-&quot;??_);_(@_)"/>
    <numFmt numFmtId="176" formatCode="_(* #,##0_);_(* \(#,##0\);_(* &quot;-&quot;??_);_(@_)"/>
    <numFmt numFmtId="177" formatCode="_(* #,##0.000_);_(* \(#,##0.000\);_(* &quot;-&quot;??_);_(@_)"/>
    <numFmt numFmtId="178" formatCode="_(* #,##0.000_);_(* \(#,##0.000\);_(* &quot;-&quot;???_);_(@_)"/>
    <numFmt numFmtId="179" formatCode="_(* #,##0.0000_);_(* \(#,##0.0000\);_(* &quot;-&quot;??_);_(@_)"/>
    <numFmt numFmtId="180" formatCode="_(* #,##0.00000_);_(* \(#,##0.00000\);_(* &quot;-&quot;??_);_(@_)"/>
    <numFmt numFmtId="181" formatCode="_(* #,##0.000000_);_(* \(#,##0.000000\);_(* &quot;-&quot;??_);_(@_)"/>
    <numFmt numFmtId="182" formatCode="&quot;Yes&quot;;&quot;Yes&quot;;&quot;No&quot;"/>
    <numFmt numFmtId="183" formatCode="&quot;True&quot;;&quot;True&quot;;&quot;False&quot;"/>
    <numFmt numFmtId="184" formatCode="&quot;On&quot;;&quot;On&quot;;&quot;Off&quot;"/>
    <numFmt numFmtId="185" formatCode="_(* #,##0.0000000_);_(* \(#,##0.0000000\);_(* &quot;-&quot;??_);_(@_)"/>
    <numFmt numFmtId="186" formatCode="_(* #,##0.00000000_);_(* \(#,##0.00000000\);_(* &quot;-&quot;??_);_(@_)"/>
    <numFmt numFmtId="187" formatCode="#,##0.00000_);\(#,##0.00000\)"/>
    <numFmt numFmtId="188" formatCode="0.0000E+00"/>
    <numFmt numFmtId="189" formatCode="_(* #,##0.00000000_);_(* \(#,##0.00000000\);_(* &quot;-&quot;????????_);_(@_)"/>
    <numFmt numFmtId="190" formatCode="_(* #,##0.000000_);_(* \(#,##0.000000\);_(* &quot;-&quot;??????_);_(@_)"/>
    <numFmt numFmtId="191" formatCode="_(* #,##0.00000_);_(* \(#,##0.00000\);_(* &quot;-&quot;?????_);_(@_)"/>
    <numFmt numFmtId="192" formatCode="0.E+00"/>
  </numFmts>
  <fonts count="46">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9"/>
      <name val="Tahoma"/>
      <family val="2"/>
    </font>
    <font>
      <b/>
      <sz val="9"/>
      <name val="Tahoma"/>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vertAlign val="superscrip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FF00"/>
        <bgColor indexed="64"/>
      </patternFill>
    </fill>
    <fill>
      <patternFill patternType="solid">
        <fgColor rgb="FF0070C0"/>
        <bgColor indexed="64"/>
      </patternFill>
    </fill>
    <fill>
      <patternFill patternType="solid">
        <fgColor theme="0" tint="-0.24997000396251678"/>
        <bgColor indexed="64"/>
      </patternFill>
    </fill>
    <fill>
      <patternFill patternType="solid">
        <fgColor indexed="1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double"/>
      <bottom style="medium"/>
    </border>
    <border>
      <left style="medium"/>
      <right style="medium"/>
      <top style="medium"/>
      <bottom style="medium"/>
    </border>
    <border>
      <left style="thick"/>
      <right style="thick"/>
      <top style="thick"/>
      <bottom style="thick"/>
    </border>
    <border>
      <left>
        <color indexed="63"/>
      </left>
      <right style="medium"/>
      <top style="thin"/>
      <bottom>
        <color indexed="63"/>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style="medium"/>
      <top>
        <color indexed="63"/>
      </top>
      <bottom style="thick"/>
    </border>
    <border>
      <left>
        <color indexed="63"/>
      </left>
      <right style="thick"/>
      <top style="thin"/>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color indexed="63"/>
      </bottom>
    </border>
    <border>
      <left style="thin"/>
      <right style="thin"/>
      <top>
        <color indexed="63"/>
      </top>
      <bottom style="thick"/>
    </border>
    <border>
      <left>
        <color indexed="63"/>
      </left>
      <right style="thick"/>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medium"/>
      <bottom>
        <color indexed="63"/>
      </bottom>
    </border>
    <border>
      <left style="thin"/>
      <right style="thin"/>
      <top>
        <color indexed="63"/>
      </top>
      <bottom style="thin"/>
    </border>
    <border>
      <left style="thin"/>
      <right style="thick"/>
      <top style="thick"/>
      <bottom>
        <color indexed="63"/>
      </bottom>
    </border>
    <border>
      <left style="thin"/>
      <right style="thick"/>
      <top>
        <color indexed="63"/>
      </top>
      <bottom style="thin"/>
    </border>
    <border>
      <left style="thin"/>
      <right>
        <color indexed="63"/>
      </right>
      <top style="thin"/>
      <bottom>
        <color indexed="63"/>
      </bottom>
    </border>
    <border>
      <left style="thin"/>
      <right>
        <color indexed="63"/>
      </right>
      <top>
        <color indexed="63"/>
      </top>
      <bottom style="thin"/>
    </border>
    <border>
      <left style="thick"/>
      <right style="thin"/>
      <top style="thick"/>
      <bottom>
        <color indexed="63"/>
      </bottom>
    </border>
    <border>
      <left style="thick"/>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11" xfId="0" applyFont="1" applyBorder="1" applyAlignment="1">
      <alignment wrapText="1"/>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18" xfId="0" applyFont="1" applyBorder="1" applyAlignment="1">
      <alignment/>
    </xf>
    <xf numFmtId="0" fontId="0" fillId="0" borderId="18" xfId="0" applyBorder="1" applyAlignment="1">
      <alignment horizontal="center" wrapText="1"/>
    </xf>
    <xf numFmtId="0" fontId="3" fillId="0" borderId="15" xfId="0" applyFont="1" applyBorder="1" applyAlignment="1">
      <alignment horizontal="center" vertical="center"/>
    </xf>
    <xf numFmtId="0" fontId="5" fillId="0" borderId="0" xfId="0" applyFont="1" applyAlignment="1">
      <alignment/>
    </xf>
    <xf numFmtId="0" fontId="0" fillId="0" borderId="19" xfId="0" applyBorder="1" applyAlignment="1">
      <alignment wrapText="1"/>
    </xf>
    <xf numFmtId="0" fontId="0" fillId="0" borderId="0" xfId="0" applyNumberFormat="1" applyFill="1" applyBorder="1" applyAlignment="1">
      <alignment horizontal="center"/>
    </xf>
    <xf numFmtId="1" fontId="0" fillId="0" borderId="19" xfId="0" applyNumberFormat="1" applyFill="1" applyBorder="1" applyAlignment="1">
      <alignment horizontal="center"/>
    </xf>
    <xf numFmtId="11" fontId="0" fillId="34" borderId="0" xfId="0" applyNumberFormat="1" applyFont="1" applyFill="1" applyBorder="1" applyAlignment="1">
      <alignment horizontal="center"/>
    </xf>
    <xf numFmtId="0" fontId="3" fillId="0" borderId="0" xfId="0" applyFont="1" applyBorder="1" applyAlignment="1">
      <alignment horizontal="center"/>
    </xf>
    <xf numFmtId="3" fontId="0" fillId="0" borderId="15" xfId="0" applyNumberFormat="1" applyFill="1" applyBorder="1" applyAlignment="1">
      <alignment horizontal="center"/>
    </xf>
    <xf numFmtId="0" fontId="0" fillId="0" borderId="19" xfId="0" applyFill="1" applyBorder="1" applyAlignment="1">
      <alignment horizontal="center"/>
    </xf>
    <xf numFmtId="0" fontId="0" fillId="0" borderId="19" xfId="0" applyFont="1" applyFill="1" applyBorder="1" applyAlignment="1">
      <alignment horizontal="center" wrapText="1"/>
    </xf>
    <xf numFmtId="0" fontId="0" fillId="0" borderId="19" xfId="0" applyFont="1" applyBorder="1" applyAlignment="1">
      <alignment wrapText="1"/>
    </xf>
    <xf numFmtId="0" fontId="3" fillId="0" borderId="20" xfId="0" applyFont="1" applyBorder="1" applyAlignment="1">
      <alignment horizontal="center"/>
    </xf>
    <xf numFmtId="11" fontId="0" fillId="34" borderId="10" xfId="0" applyNumberFormat="1" applyFont="1" applyFill="1" applyBorder="1" applyAlignment="1">
      <alignment horizontal="center"/>
    </xf>
    <xf numFmtId="11" fontId="0" fillId="34" borderId="21" xfId="0" applyNumberFormat="1" applyFont="1" applyFill="1" applyBorder="1" applyAlignment="1">
      <alignment horizontal="center"/>
    </xf>
    <xf numFmtId="1" fontId="0" fillId="0" borderId="19" xfId="0" applyNumberFormat="1" applyFont="1" applyFill="1" applyBorder="1" applyAlignment="1">
      <alignment horizontal="center"/>
    </xf>
    <xf numFmtId="3" fontId="0" fillId="0" borderId="15" xfId="0" applyNumberFormat="1" applyFont="1" applyFill="1" applyBorder="1" applyAlignment="1">
      <alignment horizontal="center"/>
    </xf>
    <xf numFmtId="172" fontId="0" fillId="33" borderId="19" xfId="0" applyNumberFormat="1" applyFill="1" applyBorder="1" applyAlignment="1">
      <alignment horizontal="center"/>
    </xf>
    <xf numFmtId="0" fontId="0" fillId="0" borderId="19" xfId="0" applyFill="1" applyBorder="1" applyAlignment="1">
      <alignment horizontal="center" wrapText="1"/>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xf>
    <xf numFmtId="172" fontId="0" fillId="0" borderId="15" xfId="0" applyNumberFormat="1" applyFill="1" applyBorder="1" applyAlignment="1">
      <alignment horizontal="center"/>
    </xf>
    <xf numFmtId="0" fontId="0" fillId="35" borderId="22" xfId="0" applyNumberFormat="1" applyFill="1" applyBorder="1" applyAlignment="1">
      <alignment horizontal="center"/>
    </xf>
    <xf numFmtId="172" fontId="0" fillId="0" borderId="19" xfId="0" applyNumberFormat="1" applyFill="1" applyBorder="1" applyAlignment="1">
      <alignment horizontal="center"/>
    </xf>
    <xf numFmtId="0" fontId="0" fillId="36" borderId="22" xfId="0" applyNumberFormat="1" applyFill="1" applyBorder="1" applyAlignment="1">
      <alignment horizontal="center"/>
    </xf>
    <xf numFmtId="0" fontId="3" fillId="0" borderId="23" xfId="0" applyFont="1" applyBorder="1" applyAlignment="1">
      <alignment wrapText="1"/>
    </xf>
    <xf numFmtId="0" fontId="3" fillId="0" borderId="24" xfId="0" applyFont="1" applyBorder="1" applyAlignment="1">
      <alignment horizontal="center" wrapText="1"/>
    </xf>
    <xf numFmtId="0" fontId="3" fillId="37" borderId="25" xfId="0" applyFont="1" applyFill="1" applyBorder="1" applyAlignment="1">
      <alignment/>
    </xf>
    <xf numFmtId="0" fontId="3" fillId="37" borderId="25" xfId="0" applyFont="1" applyFill="1" applyBorder="1" applyAlignment="1">
      <alignment horizontal="center"/>
    </xf>
    <xf numFmtId="11" fontId="0" fillId="34" borderId="25" xfId="0" applyNumberFormat="1" applyFont="1" applyFill="1" applyBorder="1" applyAlignment="1">
      <alignment horizontal="center"/>
    </xf>
    <xf numFmtId="11" fontId="0" fillId="34" borderId="26" xfId="0" applyNumberFormat="1" applyFont="1" applyFill="1" applyBorder="1" applyAlignment="1">
      <alignment horizontal="center" wrapText="1"/>
    </xf>
    <xf numFmtId="2" fontId="0" fillId="0" borderId="24"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27" xfId="0" applyNumberFormat="1" applyFont="1" applyBorder="1" applyAlignment="1">
      <alignment horizontal="center" wrapText="1"/>
    </xf>
    <xf numFmtId="2" fontId="0" fillId="0" borderId="0" xfId="0" applyNumberFormat="1" applyBorder="1" applyAlignment="1">
      <alignment horizontal="center"/>
    </xf>
    <xf numFmtId="2" fontId="0" fillId="0" borderId="29" xfId="0" applyNumberFormat="1" applyBorder="1" applyAlignment="1">
      <alignment horizontal="center"/>
    </xf>
    <xf numFmtId="2" fontId="0" fillId="0" borderId="30" xfId="0" applyNumberFormat="1" applyBorder="1" applyAlignment="1">
      <alignment horizontal="center"/>
    </xf>
    <xf numFmtId="2" fontId="0" fillId="0" borderId="29" xfId="0" applyNumberFormat="1" applyFont="1" applyBorder="1" applyAlignment="1">
      <alignment horizontal="center"/>
    </xf>
    <xf numFmtId="2" fontId="0" fillId="0" borderId="31" xfId="0" applyNumberFormat="1" applyBorder="1" applyAlignment="1">
      <alignment horizontal="center"/>
    </xf>
    <xf numFmtId="2" fontId="0" fillId="0" borderId="32" xfId="0" applyNumberFormat="1" applyFont="1" applyBorder="1" applyAlignment="1">
      <alignment horizontal="center" wrapText="1"/>
    </xf>
    <xf numFmtId="2" fontId="0" fillId="0" borderId="25" xfId="0" applyNumberFormat="1" applyBorder="1" applyAlignment="1">
      <alignment horizontal="center"/>
    </xf>
    <xf numFmtId="2" fontId="0" fillId="0" borderId="32" xfId="0" applyNumberFormat="1" applyBorder="1" applyAlignment="1">
      <alignment horizontal="center"/>
    </xf>
    <xf numFmtId="2" fontId="0" fillId="0" borderId="33" xfId="0" applyNumberFormat="1" applyFont="1" applyBorder="1" applyAlignment="1">
      <alignment horizontal="center" wrapText="1"/>
    </xf>
    <xf numFmtId="2" fontId="0" fillId="0" borderId="34" xfId="0" applyNumberFormat="1" applyFont="1" applyBorder="1" applyAlignment="1">
      <alignment horizontal="center"/>
    </xf>
    <xf numFmtId="2" fontId="0" fillId="0" borderId="35" xfId="0" applyNumberFormat="1" applyFont="1" applyBorder="1" applyAlignment="1">
      <alignment horizontal="center" wrapText="1"/>
    </xf>
    <xf numFmtId="2" fontId="0" fillId="35" borderId="0" xfId="0" applyNumberFormat="1" applyFont="1" applyFill="1" applyBorder="1" applyAlignment="1">
      <alignment horizontal="center" vertical="center" wrapText="1"/>
    </xf>
    <xf numFmtId="11" fontId="0" fillId="35" borderId="0" xfId="0" applyNumberFormat="1" applyFont="1" applyFill="1" applyBorder="1" applyAlignment="1">
      <alignment horizontal="center" vertical="center" wrapText="1"/>
    </xf>
    <xf numFmtId="2" fontId="0" fillId="35" borderId="25" xfId="0" applyNumberFormat="1" applyFont="1" applyFill="1" applyBorder="1" applyAlignment="1">
      <alignment horizontal="center" vertical="center" wrapText="1"/>
    </xf>
    <xf numFmtId="11" fontId="0" fillId="35" borderId="25"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9" xfId="0" applyFont="1" applyBorder="1" applyAlignment="1">
      <alignment vertical="center" wrapText="1"/>
    </xf>
    <xf numFmtId="3" fontId="0" fillId="33" borderId="19" xfId="0" applyNumberFormat="1" applyFill="1" applyBorder="1" applyAlignment="1">
      <alignment horizontal="center" vertical="center"/>
    </xf>
    <xf numFmtId="0" fontId="0" fillId="38" borderId="0" xfId="0" applyFill="1" applyAlignment="1">
      <alignment/>
    </xf>
    <xf numFmtId="0" fontId="0" fillId="38" borderId="0" xfId="0" applyFill="1" applyBorder="1" applyAlignment="1">
      <alignment/>
    </xf>
    <xf numFmtId="11" fontId="0" fillId="38" borderId="0" xfId="0" applyNumberFormat="1" applyFill="1" applyBorder="1" applyAlignment="1">
      <alignment horizontal="center"/>
    </xf>
    <xf numFmtId="11" fontId="0" fillId="38" borderId="0" xfId="0" applyNumberFormat="1" applyFill="1" applyBorder="1" applyAlignment="1">
      <alignment/>
    </xf>
    <xf numFmtId="0" fontId="3" fillId="38" borderId="0" xfId="0" applyFont="1" applyFill="1" applyBorder="1" applyAlignment="1">
      <alignment wrapText="1"/>
    </xf>
    <xf numFmtId="0" fontId="3" fillId="38" borderId="0" xfId="0" applyFont="1" applyFill="1" applyBorder="1" applyAlignment="1">
      <alignment horizontal="center" wrapText="1"/>
    </xf>
    <xf numFmtId="0" fontId="0" fillId="38" borderId="0" xfId="0" applyFont="1" applyFill="1" applyBorder="1" applyAlignment="1">
      <alignment/>
    </xf>
    <xf numFmtId="0" fontId="0" fillId="38" borderId="0" xfId="0" applyFont="1" applyFill="1" applyBorder="1" applyAlignment="1">
      <alignment horizontal="center"/>
    </xf>
    <xf numFmtId="0" fontId="0" fillId="38" borderId="0" xfId="0" applyFill="1" applyAlignment="1">
      <alignment horizontal="center"/>
    </xf>
    <xf numFmtId="0" fontId="0"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39" borderId="39" xfId="0" applyFont="1" applyFill="1" applyBorder="1" applyAlignment="1">
      <alignment horizontal="center" wrapText="1"/>
    </xf>
    <xf numFmtId="0" fontId="0" fillId="0" borderId="40" xfId="0"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28" xfId="0" applyFont="1" applyBorder="1" applyAlignment="1">
      <alignment horizontal="center" wrapText="1"/>
    </xf>
    <xf numFmtId="0" fontId="0" fillId="0" borderId="40" xfId="0" applyBorder="1" applyAlignment="1">
      <alignment wrapText="1"/>
    </xf>
    <xf numFmtId="0" fontId="3" fillId="0" borderId="43" xfId="0" applyFont="1" applyBorder="1" applyAlignment="1">
      <alignment horizontal="center" wrapText="1"/>
    </xf>
    <xf numFmtId="0" fontId="0" fillId="0" borderId="44" xfId="0"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30" xfId="0" applyFont="1" applyBorder="1" applyAlignment="1">
      <alignment horizontal="center" wrapText="1"/>
    </xf>
    <xf numFmtId="0" fontId="3" fillId="0" borderId="40" xfId="0" applyFont="1" applyBorder="1" applyAlignment="1">
      <alignment horizontal="center" wrapText="1"/>
    </xf>
    <xf numFmtId="0" fontId="0" fillId="0" borderId="47" xfId="0" applyFont="1" applyBorder="1" applyAlignment="1">
      <alignment horizontal="center" vertical="center" wrapText="1"/>
    </xf>
    <xf numFmtId="0" fontId="0" fillId="0" borderId="48" xfId="0" applyBorder="1" applyAlignment="1">
      <alignment horizontal="center"/>
    </xf>
    <xf numFmtId="0" fontId="0" fillId="0" borderId="4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172" fontId="0" fillId="33" borderId="15" xfId="0" applyNumberFormat="1" applyFill="1" applyBorder="1" applyAlignment="1">
      <alignment horizontal="center" wrapText="1"/>
    </xf>
    <xf numFmtId="0" fontId="0" fillId="0" borderId="17" xfId="0" applyBorder="1" applyAlignment="1">
      <alignment horizontal="center" wrapText="1"/>
    </xf>
    <xf numFmtId="0" fontId="0" fillId="37" borderId="53" xfId="0" applyFont="1" applyFill="1" applyBorder="1" applyAlignment="1">
      <alignment horizontal="left" vertical="center" wrapText="1"/>
    </xf>
    <xf numFmtId="0" fontId="0" fillId="37" borderId="54" xfId="0" applyFont="1" applyFill="1" applyBorder="1" applyAlignment="1">
      <alignment horizontal="left" vertical="center"/>
    </xf>
    <xf numFmtId="0" fontId="0" fillId="0" borderId="55" xfId="0" applyBorder="1" applyAlignment="1">
      <alignment/>
    </xf>
    <xf numFmtId="0" fontId="3" fillId="38" borderId="0" xfId="0" applyFont="1" applyFill="1" applyBorder="1" applyAlignment="1">
      <alignment horizontal="center" wrapText="1"/>
    </xf>
    <xf numFmtId="0" fontId="0" fillId="38" borderId="0" xfId="0" applyFill="1" applyBorder="1" applyAlignment="1">
      <alignment horizontal="center" wrapText="1"/>
    </xf>
    <xf numFmtId="0" fontId="9" fillId="0" borderId="51" xfId="0" applyFont="1" applyBorder="1" applyAlignment="1">
      <alignment horizontal="center" wrapText="1"/>
    </xf>
    <xf numFmtId="0" fontId="9" fillId="0" borderId="51" xfId="0" applyFont="1" applyBorder="1" applyAlignment="1">
      <alignment wrapText="1"/>
    </xf>
    <xf numFmtId="0" fontId="9" fillId="0" borderId="52" xfId="0" applyFont="1" applyBorder="1" applyAlignment="1">
      <alignment wrapText="1"/>
    </xf>
    <xf numFmtId="0" fontId="0" fillId="0" borderId="16"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40" borderId="16" xfId="0" applyFont="1" applyFill="1" applyBorder="1" applyAlignment="1">
      <alignment horizontal="center"/>
    </xf>
    <xf numFmtId="0" fontId="0" fillId="0" borderId="16" xfId="0" applyBorder="1" applyAlignment="1">
      <alignment/>
    </xf>
    <xf numFmtId="171" fontId="0" fillId="40" borderId="16" xfId="0" applyNumberFormat="1" applyFill="1" applyBorder="1" applyAlignment="1">
      <alignment horizontal="center"/>
    </xf>
    <xf numFmtId="0" fontId="3" fillId="0" borderId="28" xfId="0" applyFont="1" applyFill="1" applyBorder="1" applyAlignment="1">
      <alignment horizontal="center" wrapText="1"/>
    </xf>
    <xf numFmtId="0" fontId="0" fillId="0" borderId="40" xfId="0" applyFill="1" applyBorder="1" applyAlignment="1">
      <alignment horizontal="center" wrapText="1"/>
    </xf>
    <xf numFmtId="0" fontId="5" fillId="0" borderId="56" xfId="0" applyFont="1" applyBorder="1" applyAlignment="1">
      <alignment horizontal="center" wrapText="1"/>
    </xf>
    <xf numFmtId="0" fontId="6" fillId="0" borderId="57" xfId="0" applyFont="1" applyBorder="1" applyAlignment="1">
      <alignment horizontal="center"/>
    </xf>
    <xf numFmtId="0" fontId="6" fillId="0" borderId="58" xfId="0" applyFont="1" applyBorder="1" applyAlignment="1">
      <alignment horizontal="center"/>
    </xf>
    <xf numFmtId="0" fontId="3" fillId="0" borderId="53" xfId="0" applyFont="1" applyBorder="1" applyAlignment="1">
      <alignment wrapText="1"/>
    </xf>
    <xf numFmtId="0" fontId="0" fillId="0" borderId="54" xfId="0" applyBorder="1" applyAlignment="1">
      <alignment/>
    </xf>
    <xf numFmtId="0" fontId="0" fillId="0" borderId="53" xfId="0" applyFont="1" applyBorder="1" applyAlignment="1">
      <alignment vertical="center" wrapText="1"/>
    </xf>
    <xf numFmtId="0" fontId="0" fillId="0" borderId="54" xfId="0" applyFont="1" applyBorder="1" applyAlignment="1">
      <alignment vertical="center"/>
    </xf>
    <xf numFmtId="0" fontId="0" fillId="0" borderId="55" xfId="0" applyBorder="1" applyAlignment="1">
      <alignment vertical="center"/>
    </xf>
    <xf numFmtId="0" fontId="3" fillId="0" borderId="40" xfId="0" applyFont="1" applyFill="1" applyBorder="1" applyAlignment="1">
      <alignment horizontal="center" wrapText="1"/>
    </xf>
    <xf numFmtId="0" fontId="3" fillId="0" borderId="59" xfId="0" applyFont="1" applyFill="1" applyBorder="1" applyAlignment="1">
      <alignment horizontal="center" wrapText="1"/>
    </xf>
    <xf numFmtId="0" fontId="0" fillId="0" borderId="60" xfId="0" applyBorder="1" applyAlignment="1">
      <alignment horizontal="center" wrapText="1"/>
    </xf>
    <xf numFmtId="0" fontId="3" fillId="39" borderId="28" xfId="0" applyFont="1" applyFill="1" applyBorder="1" applyAlignment="1">
      <alignment horizontal="center" wrapText="1"/>
    </xf>
    <xf numFmtId="0" fontId="3" fillId="39" borderId="4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zoomScale="130" zoomScaleNormal="130" zoomScalePageLayoutView="0" workbookViewId="0" topLeftCell="A1">
      <selection activeCell="C4" sqref="C4"/>
    </sheetView>
  </sheetViews>
  <sheetFormatPr defaultColWidth="9.140625" defaultRowHeight="12.75"/>
  <cols>
    <col min="1" max="1" width="25.00390625" style="0" customWidth="1"/>
    <col min="2" max="2" width="12.7109375" style="8" customWidth="1"/>
    <col min="3" max="18" width="12.7109375" style="0" customWidth="1"/>
  </cols>
  <sheetData>
    <row r="1" spans="1:20" ht="37.5" customHeight="1" thickBot="1">
      <c r="A1" s="17" t="s">
        <v>7</v>
      </c>
      <c r="B1" s="110" t="s">
        <v>16</v>
      </c>
      <c r="C1" s="111"/>
      <c r="D1" s="111"/>
      <c r="E1" s="111"/>
      <c r="F1" s="111"/>
      <c r="G1" s="112"/>
      <c r="H1" s="70"/>
      <c r="I1" s="70"/>
      <c r="J1" s="70"/>
      <c r="K1" s="70"/>
      <c r="L1" s="70"/>
      <c r="M1" s="70"/>
      <c r="N1" s="70"/>
      <c r="O1" s="70"/>
      <c r="P1" s="70"/>
      <c r="Q1" s="70"/>
      <c r="R1" s="70"/>
      <c r="S1" s="70"/>
      <c r="T1" s="70"/>
    </row>
    <row r="2" spans="1:20" ht="48" customHeight="1" thickBot="1">
      <c r="A2" s="16" t="s">
        <v>5</v>
      </c>
      <c r="B2" s="113" t="s">
        <v>32</v>
      </c>
      <c r="C2" s="114"/>
      <c r="D2" s="114"/>
      <c r="E2" s="114"/>
      <c r="F2" s="114"/>
      <c r="G2" s="115"/>
      <c r="H2" s="70"/>
      <c r="I2" s="70"/>
      <c r="J2" s="70"/>
      <c r="K2" s="70"/>
      <c r="L2" s="70"/>
      <c r="M2" s="70"/>
      <c r="N2" s="70"/>
      <c r="O2" s="70"/>
      <c r="P2" s="70"/>
      <c r="Q2" s="70"/>
      <c r="R2" s="70"/>
      <c r="S2" s="70"/>
      <c r="T2" s="70"/>
    </row>
    <row r="3" spans="1:20" ht="13.5" thickBot="1">
      <c r="A3" s="9" t="s">
        <v>8</v>
      </c>
      <c r="B3" s="116" t="s">
        <v>12</v>
      </c>
      <c r="C3" s="117"/>
      <c r="D3" s="10" t="s">
        <v>6</v>
      </c>
      <c r="E3" s="118">
        <v>44657</v>
      </c>
      <c r="F3" s="118"/>
      <c r="G3" s="11"/>
      <c r="H3" s="70"/>
      <c r="I3" s="70"/>
      <c r="J3" s="70"/>
      <c r="K3" s="70"/>
      <c r="L3" s="70"/>
      <c r="M3" s="70"/>
      <c r="N3" s="70"/>
      <c r="O3" s="70"/>
      <c r="P3" s="70"/>
      <c r="Q3" s="70"/>
      <c r="R3" s="70"/>
      <c r="S3" s="70"/>
      <c r="T3" s="70"/>
    </row>
    <row r="4" spans="1:20" ht="12.75">
      <c r="A4" s="3" t="s">
        <v>0</v>
      </c>
      <c r="B4" s="12"/>
      <c r="C4" s="12"/>
      <c r="D4" s="12"/>
      <c r="F4" s="1"/>
      <c r="G4" s="2"/>
      <c r="H4" s="70"/>
      <c r="I4" s="70"/>
      <c r="J4" s="70"/>
      <c r="K4" s="70"/>
      <c r="L4" s="70"/>
      <c r="M4" s="70"/>
      <c r="N4" s="70"/>
      <c r="O4" s="70"/>
      <c r="P4" s="70"/>
      <c r="Q4" s="70"/>
      <c r="R4" s="70"/>
      <c r="S4" s="70"/>
      <c r="T4" s="70"/>
    </row>
    <row r="5" spans="1:20" ht="12.75">
      <c r="A5" s="3" t="s">
        <v>1</v>
      </c>
      <c r="B5" s="12"/>
      <c r="C5" s="12"/>
      <c r="D5" s="12"/>
      <c r="F5" s="1"/>
      <c r="G5" s="2"/>
      <c r="H5" s="70"/>
      <c r="I5" s="70"/>
      <c r="J5" s="70"/>
      <c r="K5" s="70"/>
      <c r="L5" s="70"/>
      <c r="M5" s="70"/>
      <c r="N5" s="70"/>
      <c r="O5" s="70"/>
      <c r="P5" s="70"/>
      <c r="Q5" s="70"/>
      <c r="R5" s="70"/>
      <c r="S5" s="70"/>
      <c r="T5" s="70"/>
    </row>
    <row r="6" spans="1:20" ht="13.5" thickBot="1">
      <c r="A6" s="4" t="s">
        <v>2</v>
      </c>
      <c r="B6" s="13"/>
      <c r="C6" s="13"/>
      <c r="D6" s="13"/>
      <c r="E6" s="5"/>
      <c r="F6" s="5"/>
      <c r="G6" s="6"/>
      <c r="H6" s="71"/>
      <c r="I6" s="70"/>
      <c r="J6" s="70"/>
      <c r="K6" s="70"/>
      <c r="L6" s="70"/>
      <c r="M6" s="70"/>
      <c r="N6" s="70"/>
      <c r="O6" s="70"/>
      <c r="P6" s="70"/>
      <c r="Q6" s="70"/>
      <c r="R6" s="70"/>
      <c r="S6" s="70"/>
      <c r="T6" s="70"/>
    </row>
    <row r="7" spans="1:20" ht="24.75" customHeight="1" thickBot="1" thickTop="1">
      <c r="A7" s="14" t="s">
        <v>9</v>
      </c>
      <c r="B7" s="15"/>
      <c r="C7" s="15"/>
      <c r="D7" s="121" t="s">
        <v>10</v>
      </c>
      <c r="E7" s="122"/>
      <c r="F7" s="122"/>
      <c r="G7" s="123"/>
      <c r="H7" s="70"/>
      <c r="I7" s="70"/>
      <c r="J7" s="25"/>
      <c r="K7" s="35" t="s">
        <v>21</v>
      </c>
      <c r="L7" s="35" t="s">
        <v>19</v>
      </c>
      <c r="M7" s="36" t="s">
        <v>22</v>
      </c>
      <c r="N7" s="36" t="s">
        <v>20</v>
      </c>
      <c r="O7" s="70"/>
      <c r="P7" s="70"/>
      <c r="Q7" s="70"/>
      <c r="R7" s="70"/>
      <c r="S7" s="70"/>
      <c r="T7" s="70"/>
    </row>
    <row r="8" spans="1:20" ht="15" customHeight="1" thickBot="1">
      <c r="A8" s="26" t="s">
        <v>17</v>
      </c>
      <c r="B8" s="103" t="s">
        <v>21</v>
      </c>
      <c r="C8" s="104"/>
      <c r="D8" s="94" t="s">
        <v>34</v>
      </c>
      <c r="E8" s="95"/>
      <c r="F8" s="95"/>
      <c r="G8" s="96"/>
      <c r="H8" s="70"/>
      <c r="I8" s="35" t="s">
        <v>36</v>
      </c>
      <c r="J8" s="33"/>
      <c r="K8" s="34">
        <v>1</v>
      </c>
      <c r="L8" s="34">
        <v>2</v>
      </c>
      <c r="M8" s="34">
        <v>3</v>
      </c>
      <c r="N8" s="34">
        <v>4</v>
      </c>
      <c r="O8" s="70"/>
      <c r="P8" s="70"/>
      <c r="Q8" s="70"/>
      <c r="R8" s="70"/>
      <c r="S8" s="70"/>
      <c r="T8" s="70"/>
    </row>
    <row r="9" spans="1:20" ht="13.5" thickBot="1">
      <c r="A9" s="18"/>
      <c r="B9" s="20"/>
      <c r="C9" s="23"/>
      <c r="D9" s="97"/>
      <c r="E9" s="98"/>
      <c r="F9" s="98"/>
      <c r="G9" s="99"/>
      <c r="H9" s="70"/>
      <c r="I9" s="34">
        <v>180</v>
      </c>
      <c r="J9" s="24">
        <v>1</v>
      </c>
      <c r="K9" s="34">
        <v>1</v>
      </c>
      <c r="L9" s="34">
        <v>5</v>
      </c>
      <c r="M9" s="34">
        <v>9</v>
      </c>
      <c r="N9" s="34">
        <v>13</v>
      </c>
      <c r="O9" s="70"/>
      <c r="P9" s="70"/>
      <c r="Q9" s="70"/>
      <c r="R9" s="70"/>
      <c r="S9" s="70"/>
      <c r="T9" s="70"/>
    </row>
    <row r="10" spans="1:20" ht="15" thickBot="1">
      <c r="A10" s="68" t="s">
        <v>35</v>
      </c>
      <c r="B10" s="32">
        <v>180</v>
      </c>
      <c r="C10" s="38"/>
      <c r="D10" s="97"/>
      <c r="E10" s="98"/>
      <c r="F10" s="98"/>
      <c r="G10" s="99"/>
      <c r="H10" s="70"/>
      <c r="I10" s="34">
        <v>210</v>
      </c>
      <c r="J10" s="24">
        <v>2</v>
      </c>
      <c r="K10" s="34">
        <v>2</v>
      </c>
      <c r="L10" s="34">
        <v>6</v>
      </c>
      <c r="M10" s="34">
        <v>10</v>
      </c>
      <c r="N10" s="34">
        <v>14</v>
      </c>
      <c r="O10" s="70"/>
      <c r="P10" s="70"/>
      <c r="Q10" s="70"/>
      <c r="R10" s="70"/>
      <c r="S10" s="70"/>
      <c r="T10" s="70"/>
    </row>
    <row r="11" spans="1:20" ht="12.75" customHeight="1" thickBot="1">
      <c r="A11" s="26"/>
      <c r="B11" s="30"/>
      <c r="C11" s="31"/>
      <c r="D11" s="97"/>
      <c r="E11" s="98"/>
      <c r="F11" s="98"/>
      <c r="G11" s="99"/>
      <c r="H11" s="70"/>
      <c r="I11" s="34">
        <v>240</v>
      </c>
      <c r="J11" s="24">
        <v>3</v>
      </c>
      <c r="K11" s="34">
        <v>3</v>
      </c>
      <c r="L11" s="34">
        <v>7</v>
      </c>
      <c r="M11" s="34">
        <v>11</v>
      </c>
      <c r="N11" s="34">
        <v>15</v>
      </c>
      <c r="O11" s="70"/>
      <c r="P11" s="70"/>
      <c r="Q11" s="70"/>
      <c r="R11" s="70"/>
      <c r="S11" s="70"/>
      <c r="T11" s="70"/>
    </row>
    <row r="12" spans="1:20" ht="12.75" customHeight="1" thickBot="1">
      <c r="A12" s="67" t="s">
        <v>30</v>
      </c>
      <c r="B12" s="32">
        <v>1</v>
      </c>
      <c r="C12" s="40"/>
      <c r="D12" s="97"/>
      <c r="E12" s="98"/>
      <c r="F12" s="98"/>
      <c r="G12" s="99"/>
      <c r="H12" s="70"/>
      <c r="I12" s="34">
        <v>270</v>
      </c>
      <c r="J12" s="24">
        <v>4</v>
      </c>
      <c r="K12" s="34">
        <v>4</v>
      </c>
      <c r="L12" s="34">
        <v>8</v>
      </c>
      <c r="M12" s="34">
        <v>12</v>
      </c>
      <c r="N12" s="34">
        <v>16</v>
      </c>
      <c r="O12" s="70"/>
      <c r="P12" s="70"/>
      <c r="Q12" s="70"/>
      <c r="R12" s="70"/>
      <c r="S12" s="70"/>
      <c r="T12" s="70"/>
    </row>
    <row r="13" spans="1:20" ht="12.75" customHeight="1" thickBot="1">
      <c r="A13" s="67" t="s">
        <v>27</v>
      </c>
      <c r="B13" s="69">
        <v>8760</v>
      </c>
      <c r="C13" s="19"/>
      <c r="D13" s="100"/>
      <c r="E13" s="101"/>
      <c r="F13" s="101"/>
      <c r="G13" s="102"/>
      <c r="H13" s="70"/>
      <c r="I13" s="70"/>
      <c r="J13" s="70"/>
      <c r="K13" s="70"/>
      <c r="L13" s="70"/>
      <c r="M13" s="70"/>
      <c r="N13" s="70"/>
      <c r="O13" s="70"/>
      <c r="P13" s="70"/>
      <c r="Q13" s="70"/>
      <c r="R13" s="70"/>
      <c r="S13" s="70"/>
      <c r="T13" s="70"/>
    </row>
    <row r="14" spans="1:20" ht="13.5" customHeight="1">
      <c r="A14" s="86" t="s">
        <v>13</v>
      </c>
      <c r="B14" s="86" t="s">
        <v>3</v>
      </c>
      <c r="C14" s="132" t="s">
        <v>18</v>
      </c>
      <c r="D14" s="82" t="s">
        <v>26</v>
      </c>
      <c r="E14" s="92" t="s">
        <v>4</v>
      </c>
      <c r="F14" s="130" t="s">
        <v>14</v>
      </c>
      <c r="G14" s="108"/>
      <c r="H14" s="108"/>
      <c r="I14" s="119" t="s">
        <v>23</v>
      </c>
      <c r="J14" s="119" t="s">
        <v>24</v>
      </c>
      <c r="K14" s="119" t="s">
        <v>25</v>
      </c>
      <c r="L14" s="108"/>
      <c r="M14" s="70"/>
      <c r="N14" s="70"/>
      <c r="O14" s="70"/>
      <c r="P14" s="70"/>
      <c r="Q14" s="70"/>
      <c r="R14" s="70"/>
      <c r="S14" s="70"/>
      <c r="T14" s="70"/>
    </row>
    <row r="15" spans="1:20" ht="12" customHeight="1">
      <c r="A15" s="87"/>
      <c r="B15" s="83"/>
      <c r="C15" s="133"/>
      <c r="D15" s="83"/>
      <c r="E15" s="83"/>
      <c r="F15" s="131"/>
      <c r="G15" s="108"/>
      <c r="H15" s="109"/>
      <c r="I15" s="120"/>
      <c r="J15" s="129"/>
      <c r="K15" s="120"/>
      <c r="L15" s="109"/>
      <c r="M15" s="70"/>
      <c r="N15" s="70"/>
      <c r="O15" s="70"/>
      <c r="P15" s="70"/>
      <c r="Q15" s="70"/>
      <c r="R15" s="70"/>
      <c r="S15" s="70"/>
      <c r="T15" s="70"/>
    </row>
    <row r="16" spans="1:20" ht="12.75">
      <c r="A16" s="42" t="s">
        <v>11</v>
      </c>
      <c r="B16" s="43">
        <v>75070</v>
      </c>
      <c r="C16" s="63">
        <f>LOOKUP($K$16,$C$26:$R$26,C29:R29)</f>
        <v>0</v>
      </c>
      <c r="D16" s="64">
        <f>C16/(0.26417205236*453600)</f>
        <v>0</v>
      </c>
      <c r="E16" s="21">
        <f>D16*$B$12</f>
        <v>0</v>
      </c>
      <c r="F16" s="29">
        <f>E16*$B$13</f>
        <v>0</v>
      </c>
      <c r="G16" s="72"/>
      <c r="H16" s="72"/>
      <c r="I16" s="39">
        <f>LOOKUP(B10,{180,210,240,270},{1,2,3,4})</f>
        <v>1</v>
      </c>
      <c r="J16" s="39">
        <f>LOOKUP(B8,{"Canola","Coconut","Extra Virgin Olive","Safflower"},{1,2,3,4})</f>
        <v>1</v>
      </c>
      <c r="K16" s="41">
        <f>INDEX(K9:N12,I16,J16)</f>
        <v>1</v>
      </c>
      <c r="L16" s="72"/>
      <c r="M16" s="70"/>
      <c r="N16" s="70"/>
      <c r="O16" s="70"/>
      <c r="P16" s="70"/>
      <c r="Q16" s="70"/>
      <c r="R16" s="70"/>
      <c r="S16" s="70"/>
      <c r="T16" s="70"/>
    </row>
    <row r="17" spans="1:20" ht="12.75">
      <c r="A17" s="7" t="s">
        <v>28</v>
      </c>
      <c r="B17" s="22">
        <v>107028</v>
      </c>
      <c r="C17" s="63">
        <f>LOOKUP($K$16,$C$26:$R$26,C30:R30)</f>
        <v>53.5</v>
      </c>
      <c r="D17" s="64">
        <f>C17/(0.26417205236*453600)</f>
        <v>0.0004464716279598336</v>
      </c>
      <c r="E17" s="21">
        <f>D17*$B$12</f>
        <v>0.0004464716279598336</v>
      </c>
      <c r="F17" s="28">
        <f>E17*$B$13</f>
        <v>3.911091460928142</v>
      </c>
      <c r="G17" s="72"/>
      <c r="H17" s="72"/>
      <c r="I17" s="72"/>
      <c r="J17" s="72"/>
      <c r="K17" s="72"/>
      <c r="L17" s="72"/>
      <c r="M17" s="70"/>
      <c r="N17" s="70"/>
      <c r="O17" s="70"/>
      <c r="P17" s="70"/>
      <c r="Q17" s="70"/>
      <c r="R17" s="70"/>
      <c r="S17" s="70"/>
      <c r="T17" s="70"/>
    </row>
    <row r="18" spans="1:20" ht="13.5" thickBot="1">
      <c r="A18" s="44" t="s">
        <v>29</v>
      </c>
      <c r="B18" s="45">
        <v>123386</v>
      </c>
      <c r="C18" s="65">
        <f>LOOKUP($K$16,$C$26:$R$26,C31:R31)</f>
        <v>21.4</v>
      </c>
      <c r="D18" s="66">
        <f>C18/(0.26417205236*453600)</f>
        <v>0.00017858865118393341</v>
      </c>
      <c r="E18" s="46">
        <f>D18*$B$12</f>
        <v>0.00017858865118393341</v>
      </c>
      <c r="F18" s="47">
        <f>E18*$B$13</f>
        <v>1.5644365843712567</v>
      </c>
      <c r="G18" s="72"/>
      <c r="H18" s="72"/>
      <c r="I18" s="72"/>
      <c r="J18" s="72"/>
      <c r="K18" s="72"/>
      <c r="L18" s="72"/>
      <c r="M18" s="70"/>
      <c r="N18" s="70"/>
      <c r="O18" s="70"/>
      <c r="P18" s="70"/>
      <c r="Q18" s="70"/>
      <c r="R18" s="70"/>
      <c r="S18" s="70"/>
      <c r="T18" s="70"/>
    </row>
    <row r="19" spans="1:20" ht="13.5" thickTop="1">
      <c r="A19" s="74"/>
      <c r="B19" s="75"/>
      <c r="C19" s="73"/>
      <c r="D19" s="73"/>
      <c r="E19" s="73"/>
      <c r="F19" s="73"/>
      <c r="G19" s="73"/>
      <c r="H19" s="70"/>
      <c r="I19" s="70"/>
      <c r="J19" s="70"/>
      <c r="K19" s="70"/>
      <c r="L19" s="70"/>
      <c r="M19" s="70"/>
      <c r="N19" s="70"/>
      <c r="O19" s="70"/>
      <c r="P19" s="70"/>
      <c r="Q19" s="70"/>
      <c r="R19" s="70"/>
      <c r="S19" s="70"/>
      <c r="T19" s="70"/>
    </row>
    <row r="20" spans="1:20" ht="12.75">
      <c r="A20" s="124" t="s">
        <v>15</v>
      </c>
      <c r="B20" s="125"/>
      <c r="C20" s="125"/>
      <c r="D20" s="125"/>
      <c r="E20" s="125"/>
      <c r="F20" s="125"/>
      <c r="G20" s="107"/>
      <c r="H20" s="70"/>
      <c r="I20" s="70"/>
      <c r="J20" s="70"/>
      <c r="K20" s="70"/>
      <c r="L20" s="70"/>
      <c r="M20" s="70"/>
      <c r="N20" s="70"/>
      <c r="O20" s="70"/>
      <c r="P20" s="70"/>
      <c r="Q20" s="70"/>
      <c r="R20" s="70"/>
      <c r="S20" s="70"/>
      <c r="T20" s="70"/>
    </row>
    <row r="21" spans="1:20" ht="29.25" customHeight="1">
      <c r="A21" s="126" t="s">
        <v>31</v>
      </c>
      <c r="B21" s="127"/>
      <c r="C21" s="127"/>
      <c r="D21" s="127"/>
      <c r="E21" s="127"/>
      <c r="F21" s="127"/>
      <c r="G21" s="128"/>
      <c r="H21" s="70"/>
      <c r="I21" s="70"/>
      <c r="J21" s="70"/>
      <c r="K21" s="70"/>
      <c r="L21" s="70"/>
      <c r="M21" s="70"/>
      <c r="N21" s="70"/>
      <c r="O21" s="70"/>
      <c r="P21" s="70"/>
      <c r="Q21" s="70"/>
      <c r="R21" s="70"/>
      <c r="S21" s="70"/>
      <c r="T21" s="70"/>
    </row>
    <row r="22" spans="1:20" ht="12.75">
      <c r="A22" s="105" t="s">
        <v>33</v>
      </c>
      <c r="B22" s="106"/>
      <c r="C22" s="106"/>
      <c r="D22" s="106"/>
      <c r="E22" s="106"/>
      <c r="F22" s="106"/>
      <c r="G22" s="107"/>
      <c r="H22" s="70"/>
      <c r="I22" s="70"/>
      <c r="J22" s="70"/>
      <c r="K22" s="70"/>
      <c r="L22" s="70"/>
      <c r="M22" s="70"/>
      <c r="N22" s="70"/>
      <c r="O22" s="70"/>
      <c r="P22" s="70"/>
      <c r="Q22" s="70"/>
      <c r="R22" s="70"/>
      <c r="S22" s="70"/>
      <c r="T22" s="70"/>
    </row>
    <row r="23" spans="1:20" ht="13.5" thickBot="1">
      <c r="A23" s="76"/>
      <c r="B23" s="77"/>
      <c r="C23" s="70"/>
      <c r="D23" s="70"/>
      <c r="E23" s="70"/>
      <c r="F23" s="70"/>
      <c r="G23" s="70"/>
      <c r="H23" s="70"/>
      <c r="I23" s="70"/>
      <c r="J23" s="70"/>
      <c r="K23" s="70"/>
      <c r="L23" s="70"/>
      <c r="M23" s="70"/>
      <c r="N23" s="70"/>
      <c r="O23" s="70"/>
      <c r="P23" s="70"/>
      <c r="Q23" s="70"/>
      <c r="R23" s="70"/>
      <c r="S23" s="70"/>
      <c r="T23" s="70"/>
    </row>
    <row r="24" spans="1:20" ht="14.25" thickBot="1" thickTop="1">
      <c r="A24" s="76"/>
      <c r="B24" s="77"/>
      <c r="C24" s="79" t="s">
        <v>21</v>
      </c>
      <c r="D24" s="80"/>
      <c r="E24" s="80"/>
      <c r="F24" s="81"/>
      <c r="G24" s="79" t="s">
        <v>19</v>
      </c>
      <c r="H24" s="80"/>
      <c r="I24" s="80"/>
      <c r="J24" s="81"/>
      <c r="K24" s="79" t="s">
        <v>22</v>
      </c>
      <c r="L24" s="80"/>
      <c r="M24" s="80"/>
      <c r="N24" s="81"/>
      <c r="O24" s="79" t="s">
        <v>20</v>
      </c>
      <c r="P24" s="80"/>
      <c r="Q24" s="80"/>
      <c r="R24" s="81"/>
      <c r="S24" s="70"/>
      <c r="T24" s="70"/>
    </row>
    <row r="25" spans="1:20" ht="14.25" thickBot="1" thickTop="1">
      <c r="A25" s="76"/>
      <c r="B25" s="77"/>
      <c r="C25" s="37">
        <v>180</v>
      </c>
      <c r="D25" s="37">
        <v>210</v>
      </c>
      <c r="E25" s="37">
        <v>240</v>
      </c>
      <c r="F25" s="37">
        <v>270</v>
      </c>
      <c r="G25" s="37">
        <v>180</v>
      </c>
      <c r="H25" s="37">
        <v>210</v>
      </c>
      <c r="I25" s="37">
        <v>240</v>
      </c>
      <c r="J25" s="37">
        <v>270</v>
      </c>
      <c r="K25" s="37">
        <v>180</v>
      </c>
      <c r="L25" s="37">
        <v>210</v>
      </c>
      <c r="M25" s="37">
        <v>240</v>
      </c>
      <c r="N25" s="37">
        <v>270</v>
      </c>
      <c r="O25" s="37">
        <v>180</v>
      </c>
      <c r="P25" s="37">
        <v>210</v>
      </c>
      <c r="Q25" s="37">
        <v>240</v>
      </c>
      <c r="R25" s="37">
        <v>270</v>
      </c>
      <c r="S25" s="70"/>
      <c r="T25" s="70"/>
    </row>
    <row r="26" spans="1:20" ht="14.25" thickBot="1" thickTop="1">
      <c r="A26" s="70"/>
      <c r="B26" s="78"/>
      <c r="C26" s="27">
        <v>1</v>
      </c>
      <c r="D26" s="27">
        <v>2</v>
      </c>
      <c r="E26" s="27">
        <v>3</v>
      </c>
      <c r="F26" s="27">
        <v>4</v>
      </c>
      <c r="G26" s="27">
        <v>5</v>
      </c>
      <c r="H26" s="27">
        <v>6</v>
      </c>
      <c r="I26" s="27">
        <v>7</v>
      </c>
      <c r="J26" s="27">
        <v>8</v>
      </c>
      <c r="K26" s="27">
        <v>9</v>
      </c>
      <c r="L26" s="27">
        <v>10</v>
      </c>
      <c r="M26" s="27">
        <v>11</v>
      </c>
      <c r="N26" s="27">
        <v>12</v>
      </c>
      <c r="O26" s="27">
        <v>13</v>
      </c>
      <c r="P26" s="27">
        <v>14</v>
      </c>
      <c r="Q26" s="27">
        <v>15</v>
      </c>
      <c r="R26" s="27">
        <v>16</v>
      </c>
      <c r="S26" s="70"/>
      <c r="T26" s="70"/>
    </row>
    <row r="27" spans="1:20" ht="12.75" customHeight="1" thickTop="1">
      <c r="A27" s="86" t="s">
        <v>13</v>
      </c>
      <c r="B27" s="88" t="s">
        <v>3</v>
      </c>
      <c r="C27" s="90" t="s">
        <v>18</v>
      </c>
      <c r="D27" s="92" t="s">
        <v>18</v>
      </c>
      <c r="E27" s="92" t="s">
        <v>18</v>
      </c>
      <c r="F27" s="84" t="s">
        <v>18</v>
      </c>
      <c r="G27" s="84" t="s">
        <v>18</v>
      </c>
      <c r="H27" s="84" t="s">
        <v>18</v>
      </c>
      <c r="I27" s="84" t="s">
        <v>18</v>
      </c>
      <c r="J27" s="84" t="s">
        <v>18</v>
      </c>
      <c r="K27" s="84" t="s">
        <v>18</v>
      </c>
      <c r="L27" s="84" t="s">
        <v>18</v>
      </c>
      <c r="M27" s="84" t="s">
        <v>18</v>
      </c>
      <c r="N27" s="84" t="s">
        <v>18</v>
      </c>
      <c r="O27" s="84" t="s">
        <v>18</v>
      </c>
      <c r="P27" s="84" t="s">
        <v>18</v>
      </c>
      <c r="Q27" s="84" t="s">
        <v>18</v>
      </c>
      <c r="R27" s="84" t="s">
        <v>18</v>
      </c>
      <c r="S27" s="70"/>
      <c r="T27" s="70"/>
    </row>
    <row r="28" spans="1:20" ht="12.75">
      <c r="A28" s="87"/>
      <c r="B28" s="89"/>
      <c r="C28" s="91"/>
      <c r="D28" s="93"/>
      <c r="E28" s="93"/>
      <c r="F28" s="85"/>
      <c r="G28" s="85"/>
      <c r="H28" s="85"/>
      <c r="I28" s="85"/>
      <c r="J28" s="85"/>
      <c r="K28" s="85"/>
      <c r="L28" s="85"/>
      <c r="M28" s="85"/>
      <c r="N28" s="85"/>
      <c r="O28" s="85"/>
      <c r="P28" s="85"/>
      <c r="Q28" s="85"/>
      <c r="R28" s="85"/>
      <c r="S28" s="70"/>
      <c r="T28" s="70"/>
    </row>
    <row r="29" spans="1:20" ht="12.75">
      <c r="A29" s="42" t="s">
        <v>11</v>
      </c>
      <c r="B29" s="43">
        <v>75070</v>
      </c>
      <c r="C29" s="60">
        <v>0</v>
      </c>
      <c r="D29" s="50">
        <v>0</v>
      </c>
      <c r="E29" s="50">
        <v>0</v>
      </c>
      <c r="F29" s="51">
        <v>0</v>
      </c>
      <c r="G29" s="48">
        <v>13.1</v>
      </c>
      <c r="H29" s="48">
        <v>44.7</v>
      </c>
      <c r="I29" s="48">
        <v>99.2</v>
      </c>
      <c r="J29" s="49">
        <v>327</v>
      </c>
      <c r="K29" s="48">
        <v>0</v>
      </c>
      <c r="L29" s="48">
        <v>0</v>
      </c>
      <c r="M29" s="48">
        <v>0</v>
      </c>
      <c r="N29" s="49">
        <v>0</v>
      </c>
      <c r="O29" s="48">
        <v>9.41</v>
      </c>
      <c r="P29" s="48">
        <v>9.09</v>
      </c>
      <c r="Q29" s="48">
        <v>1072</v>
      </c>
      <c r="R29" s="49">
        <v>62.7</v>
      </c>
      <c r="S29" s="70"/>
      <c r="T29" s="70"/>
    </row>
    <row r="30" spans="1:20" ht="12.75">
      <c r="A30" s="7" t="s">
        <v>28</v>
      </c>
      <c r="B30" s="22">
        <v>107028</v>
      </c>
      <c r="C30" s="61">
        <v>53.5</v>
      </c>
      <c r="D30" s="54">
        <v>116</v>
      </c>
      <c r="E30" s="54">
        <v>234</v>
      </c>
      <c r="F30" s="55">
        <v>135</v>
      </c>
      <c r="G30" s="52">
        <v>10.4</v>
      </c>
      <c r="H30" s="52">
        <v>18.6</v>
      </c>
      <c r="I30" s="52">
        <v>44.4</v>
      </c>
      <c r="J30" s="53">
        <v>232</v>
      </c>
      <c r="K30" s="52">
        <v>12.1</v>
      </c>
      <c r="L30" s="52">
        <v>39.7</v>
      </c>
      <c r="M30" s="52">
        <v>106</v>
      </c>
      <c r="N30" s="53">
        <v>120</v>
      </c>
      <c r="O30" s="52">
        <v>57.3</v>
      </c>
      <c r="P30" s="52">
        <v>95.5</v>
      </c>
      <c r="Q30" s="52">
        <v>122</v>
      </c>
      <c r="R30" s="53">
        <v>343</v>
      </c>
      <c r="S30" s="70"/>
      <c r="T30" s="70"/>
    </row>
    <row r="31" spans="1:20" ht="13.5" thickBot="1">
      <c r="A31" s="44" t="s">
        <v>29</v>
      </c>
      <c r="B31" s="45">
        <v>123386</v>
      </c>
      <c r="C31" s="62">
        <v>21.4</v>
      </c>
      <c r="D31" s="56">
        <v>36.4</v>
      </c>
      <c r="E31" s="56">
        <v>10.9</v>
      </c>
      <c r="F31" s="57">
        <v>93.5</v>
      </c>
      <c r="G31" s="58">
        <v>10.8</v>
      </c>
      <c r="H31" s="58">
        <v>44.7</v>
      </c>
      <c r="I31" s="58">
        <v>86.3</v>
      </c>
      <c r="J31" s="59">
        <v>217</v>
      </c>
      <c r="K31" s="58">
        <v>21.1</v>
      </c>
      <c r="L31" s="58">
        <v>18.4</v>
      </c>
      <c r="M31" s="58">
        <v>40.6</v>
      </c>
      <c r="N31" s="59">
        <v>44.5</v>
      </c>
      <c r="O31" s="58">
        <v>6.68</v>
      </c>
      <c r="P31" s="58">
        <v>5.17</v>
      </c>
      <c r="Q31" s="58">
        <v>12.8</v>
      </c>
      <c r="R31" s="59">
        <v>43.3</v>
      </c>
      <c r="S31" s="70"/>
      <c r="T31" s="70"/>
    </row>
    <row r="32" spans="1:20" ht="13.5" thickTop="1">
      <c r="A32" s="70"/>
      <c r="B32" s="78"/>
      <c r="C32" s="70"/>
      <c r="D32" s="70"/>
      <c r="E32" s="70"/>
      <c r="F32" s="70"/>
      <c r="G32" s="70"/>
      <c r="H32" s="70"/>
      <c r="I32" s="70"/>
      <c r="J32" s="70"/>
      <c r="K32" s="70"/>
      <c r="L32" s="70"/>
      <c r="M32" s="70"/>
      <c r="N32" s="70"/>
      <c r="O32" s="70"/>
      <c r="P32" s="70"/>
      <c r="Q32" s="70"/>
      <c r="R32" s="70"/>
      <c r="S32" s="70"/>
      <c r="T32" s="70"/>
    </row>
    <row r="33" spans="1:20" ht="12.75">
      <c r="A33" s="70"/>
      <c r="B33" s="78"/>
      <c r="C33" s="70"/>
      <c r="D33" s="70"/>
      <c r="E33" s="70"/>
      <c r="F33" s="70"/>
      <c r="G33" s="70"/>
      <c r="H33" s="70"/>
      <c r="I33" s="70"/>
      <c r="J33" s="70"/>
      <c r="K33" s="70"/>
      <c r="L33" s="70"/>
      <c r="M33" s="70"/>
      <c r="N33" s="70"/>
      <c r="O33" s="70"/>
      <c r="P33" s="70"/>
      <c r="Q33" s="70"/>
      <c r="R33" s="70"/>
      <c r="S33" s="70"/>
      <c r="T33" s="70"/>
    </row>
  </sheetData>
  <sheetProtection/>
  <mergeCells count="44">
    <mergeCell ref="A20:G20"/>
    <mergeCell ref="A21:G21"/>
    <mergeCell ref="K14:K15"/>
    <mergeCell ref="A14:A15"/>
    <mergeCell ref="J14:J15"/>
    <mergeCell ref="E14:E15"/>
    <mergeCell ref="F14:F15"/>
    <mergeCell ref="C14:C15"/>
    <mergeCell ref="L14:L15"/>
    <mergeCell ref="B1:G1"/>
    <mergeCell ref="B14:B15"/>
    <mergeCell ref="G14:G15"/>
    <mergeCell ref="B2:G2"/>
    <mergeCell ref="B3:C3"/>
    <mergeCell ref="E3:F3"/>
    <mergeCell ref="I14:I15"/>
    <mergeCell ref="H14:H15"/>
    <mergeCell ref="D7:G7"/>
    <mergeCell ref="A27:A28"/>
    <mergeCell ref="B27:B28"/>
    <mergeCell ref="C27:C28"/>
    <mergeCell ref="D27:D28"/>
    <mergeCell ref="E27:E28"/>
    <mergeCell ref="D8:G13"/>
    <mergeCell ref="F27:F28"/>
    <mergeCell ref="B8:C8"/>
    <mergeCell ref="G24:J24"/>
    <mergeCell ref="A22:G22"/>
    <mergeCell ref="G27:G28"/>
    <mergeCell ref="H27:H28"/>
    <mergeCell ref="I27:I28"/>
    <mergeCell ref="J27:J28"/>
    <mergeCell ref="K27:K28"/>
    <mergeCell ref="L27:L28"/>
    <mergeCell ref="O24:R24"/>
    <mergeCell ref="C24:F24"/>
    <mergeCell ref="K24:N24"/>
    <mergeCell ref="D14:D15"/>
    <mergeCell ref="M27:M28"/>
    <mergeCell ref="N27:N28"/>
    <mergeCell ref="O27:O28"/>
    <mergeCell ref="P27:P28"/>
    <mergeCell ref="Q27:Q28"/>
    <mergeCell ref="R27:R28"/>
  </mergeCells>
  <dataValidations count="2">
    <dataValidation type="list" allowBlank="1" showInputMessage="1" showErrorMessage="1" promptTitle="Oil Used" prompt="Select from the following oils" sqref="B8">
      <formula1>$K$7:$N$7</formula1>
    </dataValidation>
    <dataValidation type="list" allowBlank="1" showInputMessage="1" showErrorMessage="1" promptTitle="Oil Temperature" prompt="Select from the following temperatures" sqref="B10">
      <formula1>$I$9:$I$12</formula1>
    </dataValidation>
  </dataValidations>
  <printOptions gridLines="1"/>
  <pageMargins left="0.75" right="0.75" top="0.64" bottom="0.75" header="0.3" footer="0.5"/>
  <pageSetup blackAndWhite="1" fitToHeight="1" fitToWidth="1" horizontalDpi="600" verticalDpi="600" orientation="portrait"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2013-04-15T23:04:45Z</cp:lastPrinted>
  <dcterms:created xsi:type="dcterms:W3CDTF">2009-10-30T20:24:14Z</dcterms:created>
  <dcterms:modified xsi:type="dcterms:W3CDTF">2022-04-06T18:23:25Z</dcterms:modified>
  <cp:category/>
  <cp:version/>
  <cp:contentType/>
  <cp:contentStatus/>
</cp:coreProperties>
</file>