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2440" windowHeight="8700" activeTab="0"/>
  </bookViews>
  <sheets>
    <sheet name="LPG Ext Combustion" sheetId="1" r:id="rId1"/>
    <sheet name="Reference" sheetId="2" r:id="rId2"/>
  </sheets>
  <definedNames>
    <definedName name="_xlnm.Print_Area" localSheetId="0">'LPG Ext Combustion'!$A$1:$N$32</definedName>
    <definedName name="_xlnm.Print_Area" localSheetId="1">'Reference'!$A$1:$H$21</definedName>
  </definedNames>
  <calcPr fullCalcOnLoad="1"/>
</workbook>
</file>

<file path=xl/comments2.xml><?xml version="1.0" encoding="utf-8"?>
<comments xmlns="http://schemas.openxmlformats.org/spreadsheetml/2006/main">
  <authors>
    <author>Matthew Cegielski</author>
  </authors>
  <commentList>
    <comment ref="A12" authorId="0">
      <text>
        <r>
          <rPr>
            <b/>
            <sz val="9"/>
            <rFont val="Tahoma"/>
            <family val="2"/>
          </rPr>
          <t>Matthew Cegielski:</t>
        </r>
        <r>
          <rPr>
            <sz val="9"/>
            <rFont val="Tahoma"/>
            <family val="2"/>
          </rPr>
          <t xml:space="preserve">
EF adjusted to subtract Naphthalene portion. </t>
        </r>
      </text>
    </comment>
  </commentList>
</comments>
</file>

<file path=xl/sharedStrings.xml><?xml version="1.0" encoding="utf-8"?>
<sst xmlns="http://schemas.openxmlformats.org/spreadsheetml/2006/main" count="80" uniqueCount="57">
  <si>
    <t>Facility:</t>
  </si>
  <si>
    <t>ID#:</t>
  </si>
  <si>
    <t>Project #:</t>
  </si>
  <si>
    <t>CAS#</t>
  </si>
  <si>
    <t>LB/HR</t>
  </si>
  <si>
    <t>LB/YR</t>
  </si>
  <si>
    <t>Applicability</t>
  </si>
  <si>
    <t>Last Update</t>
  </si>
  <si>
    <t>Matthew Cegielski</t>
  </si>
  <si>
    <t>References:</t>
  </si>
  <si>
    <t>Name</t>
  </si>
  <si>
    <t>Author or updater</t>
  </si>
  <si>
    <t>Inputs</t>
  </si>
  <si>
    <t xml:space="preserve">Formula </t>
  </si>
  <si>
    <t>Acetaldehyde</t>
  </si>
  <si>
    <t>Acrolein</t>
  </si>
  <si>
    <t>Benzene</t>
  </si>
  <si>
    <t>Formaldehyde</t>
  </si>
  <si>
    <t>Toluene</t>
  </si>
  <si>
    <t>&lt;10 MMBTU/hr</t>
  </si>
  <si>
    <t>10-100 MMBTU/hr</t>
  </si>
  <si>
    <t>&gt; 100 MMBTU/hr</t>
  </si>
  <si>
    <t>Flare</t>
  </si>
  <si>
    <t>Naphthalene</t>
  </si>
  <si>
    <t>PAH's</t>
  </si>
  <si>
    <t>Propylene</t>
  </si>
  <si>
    <t>Xylenes</t>
  </si>
  <si>
    <t>&lt;10 MMBTU/hr Emission Factor         lbs/ MMscf</t>
  </si>
  <si>
    <t>10-100 MMBTU/hr Emission Factor         lbs/ MMscf</t>
  </si>
  <si>
    <t>&gt;100 MMBTU/hr Emission Factor         lbs/ MMscf</t>
  </si>
  <si>
    <t>Ethyl Benzene</t>
  </si>
  <si>
    <t>Hexane</t>
  </si>
  <si>
    <t>Flare Emission Factor         lbs/ MMscf</t>
  </si>
  <si>
    <t>MMBtu/gal</t>
  </si>
  <si>
    <t>10-100 MMBTU/hr Emission Factor         lbs/ 1,000 gal</t>
  </si>
  <si>
    <t>&lt;10 MMBTU/hr Emission Factor         lbs/ 1,000 gal</t>
  </si>
  <si>
    <t>&gt;100 MMBTU/hr Emission Factor         lbs/ 1,000 gal</t>
  </si>
  <si>
    <t>Flare Emission Factor         lbs/ 1,000 gal</t>
  </si>
  <si>
    <t>MMscf/ 1,000 gal</t>
  </si>
  <si>
    <t>MMBtu/  1,000 gal</t>
  </si>
  <si>
    <t>* The emission factors were based on the May 2001 update of VCAPCD AB 2588 Combustion Emission Factors and the conversion below</t>
  </si>
  <si>
    <t>LPG-Fired External Combustion</t>
  </si>
  <si>
    <t>Use this spreadsheet for LPG and Propane-Fired External Combustion (Boilers, heaters, flares). Entries required in yellow areas, output in grey areas.</t>
  </si>
  <si>
    <t xml:space="preserve"> Rate       1,000 gal /yr</t>
  </si>
  <si>
    <t>LPG Fuel Convertor</t>
  </si>
  <si>
    <t>1,000 gal</t>
  </si>
  <si>
    <t>MMBtu/hr</t>
  </si>
  <si>
    <t>Substances</t>
  </si>
  <si>
    <t xml:space="preserve"> Rate    1,000 gal /hr</t>
  </si>
  <si>
    <t xml:space="preserve">Substances </t>
  </si>
  <si>
    <t>Enter the values in the yellow boxes below to calculate the equivalent value in 1,000 gallons.</t>
  </si>
  <si>
    <r>
      <t xml:space="preserve">* The emission factors are from the table, "Natural Gas Fired External Combustion Equipment" in the May 2001 report, </t>
    </r>
    <r>
      <rPr>
        <i/>
        <sz val="10"/>
        <rFont val="Arial"/>
        <family val="2"/>
      </rPr>
      <t>VCAPCD AB 2588 Combustion Emission Factors</t>
    </r>
    <r>
      <rPr>
        <sz val="10"/>
        <rFont val="Arial"/>
        <family val="2"/>
      </rPr>
      <t xml:space="preserve"> and a conversion from NG to LPG using District factors.</t>
    </r>
  </si>
  <si>
    <t xml:space="preserve"> District HHV of Natural Gas 1 MMscf/1,050 MMBtu
Fuel heating value: 94,000 Btu/gal (AP-42, Appendix A, pg. 5, dated 9/85)
</t>
  </si>
  <si>
    <t>HHV LPG Btu/gal</t>
  </si>
  <si>
    <t>NG HHV MMBtu/MMscf</t>
  </si>
  <si>
    <t>Default conversion factor MMBtu/ 1,000 gal</t>
  </si>
  <si>
    <t>Choose one of the MMBtu ratings and supply the necessary rate in 1,000 gallons. Use the fuel convertor to determine usage based on rating. Emissions are calculated by the multiplication of Fuel Rates and Emission Factors. If the HHVs are different than the default values enter the new values in the yellow boxes in the Reference tab.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</si>
</sst>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sz val="20"/>
      <name val="Arial"/>
      <family val="2"/>
    </font>
    <font>
      <sz val="9"/>
      <name val="Tahoma"/>
      <family val="2"/>
    </font>
    <font>
      <b/>
      <sz val="9"/>
      <name val="Tahoma"/>
      <family val="2"/>
    </font>
    <font>
      <b/>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style="medium"/>
      <top style="double"/>
      <bottom style="medium"/>
    </border>
    <border>
      <left style="medium"/>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3" fillId="0" borderId="11" xfId="0" applyFont="1" applyBorder="1" applyAlignment="1">
      <alignment wrapText="1"/>
    </xf>
    <xf numFmtId="0" fontId="3" fillId="0" borderId="15" xfId="0" applyFont="1" applyBorder="1" applyAlignment="1">
      <alignment wrapText="1"/>
    </xf>
    <xf numFmtId="0" fontId="3" fillId="0" borderId="16" xfId="0" applyFont="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4" fillId="0" borderId="17" xfId="0" applyFont="1" applyBorder="1" applyAlignment="1">
      <alignment/>
    </xf>
    <xf numFmtId="0" fontId="4" fillId="0" borderId="18" xfId="0" applyFont="1" applyBorder="1" applyAlignment="1">
      <alignment/>
    </xf>
    <xf numFmtId="0" fontId="0" fillId="0" borderId="19" xfId="0" applyBorder="1" applyAlignment="1">
      <alignment/>
    </xf>
    <xf numFmtId="0" fontId="3" fillId="0" borderId="0" xfId="0" applyFont="1" applyBorder="1" applyAlignment="1">
      <alignment wrapText="1"/>
    </xf>
    <xf numFmtId="0" fontId="3" fillId="0" borderId="20" xfId="0" applyFont="1" applyBorder="1" applyAlignment="1">
      <alignment wrapText="1"/>
    </xf>
    <xf numFmtId="0" fontId="3" fillId="0" borderId="21" xfId="0" applyFont="1" applyBorder="1" applyAlignment="1">
      <alignment horizontal="center" wrapText="1"/>
    </xf>
    <xf numFmtId="11" fontId="0" fillId="0" borderId="21" xfId="0" applyNumberFormat="1" applyBorder="1" applyAlignment="1">
      <alignment/>
    </xf>
    <xf numFmtId="0" fontId="0" fillId="0" borderId="21" xfId="0" applyBorder="1" applyAlignment="1">
      <alignment/>
    </xf>
    <xf numFmtId="0" fontId="0" fillId="0" borderId="22" xfId="0" applyBorder="1" applyAlignment="1">
      <alignment/>
    </xf>
    <xf numFmtId="0" fontId="3" fillId="0" borderId="23" xfId="0" applyFont="1" applyBorder="1" applyAlignment="1">
      <alignment horizontal="left" wrapText="1"/>
    </xf>
    <xf numFmtId="0" fontId="0" fillId="33" borderId="0" xfId="0" applyFill="1" applyBorder="1" applyAlignment="1">
      <alignment/>
    </xf>
    <xf numFmtId="0" fontId="0" fillId="33" borderId="13" xfId="0" applyFill="1" applyBorder="1" applyAlignment="1">
      <alignment/>
    </xf>
    <xf numFmtId="0" fontId="3" fillId="0" borderId="24" xfId="0" applyFont="1" applyBorder="1" applyAlignment="1">
      <alignment/>
    </xf>
    <xf numFmtId="0" fontId="0" fillId="0" borderId="25" xfId="0" applyBorder="1" applyAlignment="1">
      <alignment/>
    </xf>
    <xf numFmtId="0" fontId="3" fillId="0" borderId="17" xfId="0" applyFont="1" applyBorder="1" applyAlignment="1">
      <alignment horizontal="center" vertical="center"/>
    </xf>
    <xf numFmtId="0" fontId="5" fillId="0" borderId="0" xfId="0" applyFont="1" applyAlignment="1">
      <alignment/>
    </xf>
    <xf numFmtId="0" fontId="0" fillId="0" borderId="25" xfId="0" applyFill="1" applyBorder="1" applyAlignment="1">
      <alignment/>
    </xf>
    <xf numFmtId="11" fontId="0" fillId="0" borderId="0" xfId="0" applyNumberFormat="1" applyFill="1" applyBorder="1" applyAlignment="1">
      <alignment/>
    </xf>
    <xf numFmtId="11" fontId="0" fillId="0" borderId="21" xfId="0" applyNumberFormat="1" applyBorder="1" applyAlignment="1">
      <alignment horizontal="center"/>
    </xf>
    <xf numFmtId="11" fontId="0" fillId="34" borderId="21" xfId="0" applyNumberFormat="1" applyFill="1" applyBorder="1" applyAlignment="1">
      <alignment horizontal="center"/>
    </xf>
    <xf numFmtId="11" fontId="0" fillId="34" borderId="0" xfId="0" applyNumberFormat="1" applyFill="1" applyAlignment="1">
      <alignment horizontal="center"/>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0" borderId="0" xfId="0" applyNumberFormat="1" applyFont="1" applyFill="1" applyBorder="1" applyAlignment="1">
      <alignment horizontal="center"/>
    </xf>
    <xf numFmtId="11" fontId="0" fillId="0" borderId="16" xfId="0" applyNumberFormat="1" applyBorder="1" applyAlignment="1">
      <alignment horizontal="center"/>
    </xf>
    <xf numFmtId="11" fontId="0" fillId="34" borderId="16" xfId="0" applyNumberFormat="1" applyFill="1" applyBorder="1" applyAlignment="1">
      <alignment horizontal="center"/>
    </xf>
    <xf numFmtId="11" fontId="0" fillId="0" borderId="0" xfId="0" applyNumberFormat="1" applyAlignment="1">
      <alignment horizontal="center"/>
    </xf>
    <xf numFmtId="3" fontId="0" fillId="33" borderId="0" xfId="0" applyNumberFormat="1" applyFill="1" applyAlignment="1">
      <alignment horizontal="center"/>
    </xf>
    <xf numFmtId="0" fontId="0" fillId="0" borderId="0" xfId="0" applyAlignment="1">
      <alignment horizontal="center" wrapText="1"/>
    </xf>
    <xf numFmtId="0" fontId="0" fillId="33" borderId="25" xfId="0" applyFill="1" applyBorder="1" applyAlignment="1">
      <alignment horizontal="center"/>
    </xf>
    <xf numFmtId="11" fontId="0" fillId="33" borderId="25" xfId="0" applyNumberFormat="1" applyFill="1" applyBorder="1" applyAlignment="1">
      <alignment horizontal="center"/>
    </xf>
    <xf numFmtId="11" fontId="0" fillId="34" borderId="26" xfId="0" applyNumberFormat="1" applyFill="1" applyBorder="1" applyAlignment="1">
      <alignment horizontal="center"/>
    </xf>
    <xf numFmtId="11" fontId="0" fillId="34" borderId="10" xfId="0" applyNumberFormat="1" applyFill="1" applyBorder="1" applyAlignment="1">
      <alignment horizontal="center"/>
    </xf>
    <xf numFmtId="11" fontId="0" fillId="34" borderId="27" xfId="0" applyNumberFormat="1" applyFill="1" applyBorder="1" applyAlignment="1">
      <alignment horizontal="center"/>
    </xf>
    <xf numFmtId="0" fontId="0" fillId="0" borderId="0" xfId="0" applyBorder="1" applyAlignment="1">
      <alignment/>
    </xf>
    <xf numFmtId="0" fontId="0" fillId="0" borderId="25" xfId="0" applyBorder="1" applyAlignment="1">
      <alignment horizontal="center"/>
    </xf>
    <xf numFmtId="0" fontId="0" fillId="0" borderId="0" xfId="0" applyFill="1" applyBorder="1" applyAlignment="1">
      <alignment/>
    </xf>
    <xf numFmtId="11" fontId="0" fillId="0" borderId="0" xfId="0" applyNumberFormat="1" applyFill="1" applyBorder="1" applyAlignment="1">
      <alignment horizontal="center"/>
    </xf>
    <xf numFmtId="0" fontId="0" fillId="0" borderId="0" xfId="0" applyNumberFormat="1" applyFill="1" applyBorder="1" applyAlignment="1">
      <alignment horizontal="center"/>
    </xf>
    <xf numFmtId="0" fontId="0" fillId="33" borderId="17" xfId="0" applyNumberFormat="1"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6" fillId="0" borderId="11" xfId="0" applyFont="1" applyBorder="1" applyAlignment="1">
      <alignment wrapText="1"/>
    </xf>
    <xf numFmtId="172" fontId="0" fillId="33" borderId="17" xfId="0" applyNumberFormat="1" applyFill="1" applyBorder="1" applyAlignment="1">
      <alignment horizontal="center"/>
    </xf>
    <xf numFmtId="0" fontId="0" fillId="0" borderId="0" xfId="0" applyFont="1" applyAlignment="1">
      <alignment horizontal="center"/>
    </xf>
    <xf numFmtId="11" fontId="0" fillId="34" borderId="25" xfId="0" applyNumberFormat="1" applyFill="1" applyBorder="1" applyAlignment="1">
      <alignment horizontal="center"/>
    </xf>
    <xf numFmtId="0" fontId="0" fillId="0" borderId="17" xfId="0" applyBorder="1" applyAlignment="1">
      <alignment horizontal="center"/>
    </xf>
    <xf numFmtId="0" fontId="0" fillId="0" borderId="24" xfId="0" applyFont="1" applyBorder="1" applyAlignment="1">
      <alignment horizontal="center" vertical="center" wrapText="1"/>
    </xf>
    <xf numFmtId="0" fontId="0" fillId="0" borderId="24" xfId="0" applyBorder="1" applyAlignment="1">
      <alignment horizontal="center" vertical="center" wrapText="1"/>
    </xf>
    <xf numFmtId="11" fontId="0" fillId="0" borderId="21" xfId="0" applyNumberFormat="1" applyBorder="1" applyAlignment="1">
      <alignment horizontal="center" vertical="center"/>
    </xf>
    <xf numFmtId="11" fontId="0" fillId="34" borderId="21" xfId="0" applyNumberFormat="1" applyFill="1" applyBorder="1" applyAlignment="1">
      <alignment horizontal="center" vertical="center"/>
    </xf>
    <xf numFmtId="11" fontId="0" fillId="0" borderId="0" xfId="0" applyNumberFormat="1" applyAlignment="1">
      <alignment horizontal="center" vertical="center"/>
    </xf>
    <xf numFmtId="11" fontId="0" fillId="34" borderId="0" xfId="0" applyNumberFormat="1" applyFill="1" applyAlignment="1">
      <alignment horizontal="center" vertical="center"/>
    </xf>
    <xf numFmtId="11" fontId="0" fillId="0" borderId="0" xfId="0" applyNumberFormat="1" applyBorder="1" applyAlignment="1">
      <alignment horizontal="center" vertical="center"/>
    </xf>
    <xf numFmtId="11" fontId="0" fillId="34" borderId="0" xfId="0" applyNumberFormat="1" applyFill="1" applyBorder="1" applyAlignment="1">
      <alignment horizontal="center" vertical="center"/>
    </xf>
    <xf numFmtId="11" fontId="0" fillId="0" borderId="0" xfId="0" applyNumberFormat="1" applyFont="1" applyFill="1" applyBorder="1" applyAlignment="1">
      <alignment horizontal="center" vertical="center"/>
    </xf>
    <xf numFmtId="11" fontId="46" fillId="0" borderId="0" xfId="0" applyNumberFormat="1" applyFont="1" applyBorder="1" applyAlignment="1">
      <alignment horizontal="center" vertical="center"/>
    </xf>
    <xf numFmtId="11" fontId="46" fillId="0" borderId="0" xfId="0" applyNumberFormat="1" applyFont="1" applyAlignment="1">
      <alignment horizontal="center" vertical="center"/>
    </xf>
    <xf numFmtId="11" fontId="0" fillId="0" borderId="16" xfId="0" applyNumberFormat="1" applyBorder="1" applyAlignment="1">
      <alignment horizontal="center" vertical="center"/>
    </xf>
    <xf numFmtId="11" fontId="0" fillId="34" borderId="16" xfId="0" applyNumberFormat="1" applyFill="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xf>
    <xf numFmtId="0" fontId="5" fillId="0" borderId="27" xfId="0" applyFont="1" applyBorder="1" applyAlignment="1">
      <alignment/>
    </xf>
    <xf numFmtId="0" fontId="3" fillId="0" borderId="28" xfId="0" applyFont="1" applyBorder="1" applyAlignment="1">
      <alignment horizontal="center" wrapText="1"/>
    </xf>
    <xf numFmtId="0" fontId="0" fillId="0" borderId="29" xfId="0" applyBorder="1" applyAlignment="1">
      <alignment wrapText="1"/>
    </xf>
    <xf numFmtId="0" fontId="0" fillId="0" borderId="30" xfId="0" applyBorder="1" applyAlignment="1">
      <alignment wrapText="1"/>
    </xf>
    <xf numFmtId="0" fontId="0" fillId="0" borderId="29" xfId="0" applyBorder="1" applyAlignment="1">
      <alignment horizontal="center" wrapText="1"/>
    </xf>
    <xf numFmtId="0" fontId="0" fillId="0" borderId="30" xfId="0" applyBorder="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31" xfId="0" applyFont="1" applyFill="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3" xfId="0" applyFont="1"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27" xfId="0" applyBorder="1" applyAlignment="1">
      <alignment horizontal="center" wrapText="1"/>
    </xf>
    <xf numFmtId="0" fontId="5" fillId="0" borderId="36" xfId="0" applyFont="1" applyBorder="1" applyAlignment="1">
      <alignment horizontal="center" wrapText="1"/>
    </xf>
    <xf numFmtId="0" fontId="5" fillId="0" borderId="37" xfId="0" applyFont="1" applyBorder="1" applyAlignment="1">
      <alignment horizontal="center"/>
    </xf>
    <xf numFmtId="0" fontId="5" fillId="0" borderId="38" xfId="0" applyFont="1" applyBorder="1" applyAlignment="1">
      <alignment horizontal="center"/>
    </xf>
    <xf numFmtId="0" fontId="3" fillId="0" borderId="39" xfId="0" applyFont="1" applyFill="1" applyBorder="1" applyAlignment="1">
      <alignment horizontal="center" wrapText="1"/>
    </xf>
    <xf numFmtId="0" fontId="7" fillId="0" borderId="17" xfId="0" applyFont="1" applyBorder="1" applyAlignment="1">
      <alignment horizontal="center" vertical="center" wrapText="1"/>
    </xf>
    <xf numFmtId="0" fontId="0" fillId="0" borderId="19" xfId="0" applyBorder="1" applyAlignment="1">
      <alignment horizontal="center" vertical="center" wrapText="1"/>
    </xf>
    <xf numFmtId="0" fontId="0" fillId="0" borderId="34" xfId="0" applyBorder="1" applyAlignment="1">
      <alignment/>
    </xf>
    <xf numFmtId="0" fontId="0" fillId="0" borderId="35" xfId="0" applyBorder="1" applyAlignment="1">
      <alignment/>
    </xf>
    <xf numFmtId="0" fontId="0" fillId="0" borderId="11" xfId="0" applyBorder="1" applyAlignment="1">
      <alignment/>
    </xf>
    <xf numFmtId="0" fontId="0" fillId="0" borderId="0" xfId="0" applyAlignment="1">
      <alignment/>
    </xf>
    <xf numFmtId="0" fontId="0" fillId="0" borderId="10" xfId="0" applyBorder="1" applyAlignment="1">
      <alignment/>
    </xf>
    <xf numFmtId="0" fontId="10" fillId="0" borderId="17" xfId="0" applyFont="1" applyBorder="1" applyAlignment="1">
      <alignment horizontal="center" vertical="center" wrapText="1"/>
    </xf>
    <xf numFmtId="11" fontId="0" fillId="35" borderId="17" xfId="0" applyNumberFormat="1" applyFill="1" applyBorder="1" applyAlignment="1">
      <alignment horizontal="center" vertical="center" wrapText="1"/>
    </xf>
    <xf numFmtId="0" fontId="0" fillId="35" borderId="19" xfId="0" applyFill="1" applyBorder="1" applyAlignment="1">
      <alignment horizontal="center" vertical="center"/>
    </xf>
    <xf numFmtId="0" fontId="0" fillId="0" borderId="40" xfId="0" applyFont="1" applyBorder="1" applyAlignment="1">
      <alignment wrapText="1"/>
    </xf>
    <xf numFmtId="0" fontId="0" fillId="0" borderId="41" xfId="0" applyFont="1" applyBorder="1" applyAlignment="1">
      <alignment/>
    </xf>
    <xf numFmtId="0" fontId="0" fillId="0" borderId="42" xfId="0" applyFont="1" applyBorder="1" applyAlignment="1">
      <alignment/>
    </xf>
    <xf numFmtId="0" fontId="0" fillId="36" borderId="18" xfId="0" applyFill="1" applyBorder="1" applyAlignment="1">
      <alignment horizontal="center"/>
    </xf>
    <xf numFmtId="0" fontId="0" fillId="0" borderId="18" xfId="0" applyBorder="1" applyAlignment="1">
      <alignment/>
    </xf>
    <xf numFmtId="171" fontId="0" fillId="36" borderId="18" xfId="0" applyNumberFormat="1" applyFill="1" applyBorder="1" applyAlignment="1">
      <alignment horizontal="center"/>
    </xf>
    <xf numFmtId="0" fontId="0" fillId="0" borderId="43" xfId="0" applyFont="1" applyBorder="1" applyAlignment="1">
      <alignment wrapText="1"/>
    </xf>
    <xf numFmtId="0" fontId="0" fillId="0" borderId="44" xfId="0" applyFont="1" applyBorder="1" applyAlignment="1">
      <alignment/>
    </xf>
    <xf numFmtId="0" fontId="0" fillId="0" borderId="45" xfId="0" applyFont="1" applyBorder="1" applyAlignment="1">
      <alignment/>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13" xfId="0" applyBorder="1" applyAlignment="1">
      <alignment horizontal="center" vertical="center" wrapText="1"/>
    </xf>
    <xf numFmtId="0" fontId="0" fillId="0" borderId="52" xfId="0" applyBorder="1" applyAlignment="1">
      <alignment horizontal="center" vertical="center" wrapText="1"/>
    </xf>
    <xf numFmtId="0" fontId="0" fillId="0" borderId="43"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130" zoomScaleNormal="130" zoomScalePageLayoutView="0" workbookViewId="0" topLeftCell="A1">
      <selection activeCell="B4" sqref="B4"/>
    </sheetView>
  </sheetViews>
  <sheetFormatPr defaultColWidth="9.140625" defaultRowHeight="12.75"/>
  <cols>
    <col min="1" max="1" width="16.57421875" style="0" customWidth="1"/>
    <col min="2" max="2" width="10.8515625" style="14" customWidth="1"/>
    <col min="3" max="14" width="12.7109375" style="0" customWidth="1"/>
  </cols>
  <sheetData>
    <row r="1" spans="1:12" ht="18.75" thickBot="1">
      <c r="A1" s="30" t="s">
        <v>10</v>
      </c>
      <c r="B1" s="75" t="s">
        <v>41</v>
      </c>
      <c r="C1" s="76"/>
      <c r="D1" s="76"/>
      <c r="E1" s="76"/>
      <c r="F1" s="76"/>
      <c r="G1" s="77"/>
      <c r="I1" s="107" t="s">
        <v>44</v>
      </c>
      <c r="J1" s="91"/>
      <c r="K1" s="91"/>
      <c r="L1" s="108"/>
    </row>
    <row r="2" spans="1:12" ht="33" customHeight="1" thickBot="1">
      <c r="A2" s="29" t="s">
        <v>6</v>
      </c>
      <c r="B2" s="91" t="s">
        <v>42</v>
      </c>
      <c r="C2" s="92"/>
      <c r="D2" s="92"/>
      <c r="E2" s="92"/>
      <c r="F2" s="92"/>
      <c r="G2" s="93"/>
      <c r="I2" s="94" t="s">
        <v>50</v>
      </c>
      <c r="J2" s="109"/>
      <c r="K2" s="109"/>
      <c r="L2" s="110"/>
    </row>
    <row r="3" spans="1:12" ht="13.5" customHeight="1" thickBot="1">
      <c r="A3" s="15" t="s">
        <v>11</v>
      </c>
      <c r="B3" s="120" t="s">
        <v>8</v>
      </c>
      <c r="C3" s="121"/>
      <c r="D3" s="16" t="s">
        <v>7</v>
      </c>
      <c r="E3" s="122">
        <v>42135</v>
      </c>
      <c r="F3" s="122"/>
      <c r="G3" s="17"/>
      <c r="I3" s="111"/>
      <c r="J3" s="112"/>
      <c r="K3" s="112"/>
      <c r="L3" s="113"/>
    </row>
    <row r="4" spans="1:12" ht="27" customHeight="1" thickBot="1">
      <c r="A4" s="3" t="s">
        <v>0</v>
      </c>
      <c r="B4" s="25"/>
      <c r="C4" s="25"/>
      <c r="D4" s="25"/>
      <c r="F4" s="1"/>
      <c r="G4" s="2"/>
      <c r="I4" s="50" t="s">
        <v>46</v>
      </c>
      <c r="J4" s="61" t="s">
        <v>45</v>
      </c>
      <c r="K4" s="114" t="s">
        <v>55</v>
      </c>
      <c r="L4" s="108"/>
    </row>
    <row r="5" spans="1:12" ht="13.5" thickBot="1">
      <c r="A5" s="3" t="s">
        <v>1</v>
      </c>
      <c r="B5" s="25"/>
      <c r="C5" s="25"/>
      <c r="D5" s="25"/>
      <c r="F5" s="1"/>
      <c r="G5" s="2"/>
      <c r="I5" s="44">
        <v>5</v>
      </c>
      <c r="J5" s="60">
        <f>I5/K5</f>
        <v>0.05319148936170213</v>
      </c>
      <c r="K5" s="115">
        <f>Reference!$D$25</f>
        <v>94</v>
      </c>
      <c r="L5" s="116"/>
    </row>
    <row r="6" spans="1:8" ht="13.5" customHeight="1" thickBot="1">
      <c r="A6" s="4" t="s">
        <v>2</v>
      </c>
      <c r="B6" s="26"/>
      <c r="C6" s="26"/>
      <c r="D6" s="26"/>
      <c r="E6" s="5"/>
      <c r="F6" s="5"/>
      <c r="G6" s="6"/>
      <c r="H6" s="1"/>
    </row>
    <row r="7" spans="1:7" ht="27" customHeight="1" thickBot="1" thickTop="1">
      <c r="A7" s="27" t="s">
        <v>12</v>
      </c>
      <c r="B7" s="62" t="s">
        <v>48</v>
      </c>
      <c r="C7" s="63" t="s">
        <v>43</v>
      </c>
      <c r="D7" s="103" t="s">
        <v>13</v>
      </c>
      <c r="E7" s="104"/>
      <c r="F7" s="104"/>
      <c r="G7" s="105"/>
    </row>
    <row r="8" spans="1:7" ht="15.75" customHeight="1" thickBot="1">
      <c r="A8" s="28" t="s">
        <v>19</v>
      </c>
      <c r="B8" s="45">
        <v>0.10638297872340426</v>
      </c>
      <c r="C8" s="54">
        <v>120</v>
      </c>
      <c r="D8" s="94" t="s">
        <v>56</v>
      </c>
      <c r="E8" s="95"/>
      <c r="F8" s="95"/>
      <c r="G8" s="96"/>
    </row>
    <row r="9" spans="1:12" ht="15.75" customHeight="1" thickBot="1">
      <c r="A9" s="31" t="s">
        <v>20</v>
      </c>
      <c r="B9" s="45">
        <v>0.5319148936170213</v>
      </c>
      <c r="C9" s="54">
        <v>800</v>
      </c>
      <c r="D9" s="97"/>
      <c r="E9" s="98"/>
      <c r="F9" s="98"/>
      <c r="G9" s="99"/>
      <c r="K9" s="55"/>
      <c r="L9" s="55"/>
    </row>
    <row r="10" spans="1:12" ht="15.75" customHeight="1" thickBot="1">
      <c r="A10" s="31" t="s">
        <v>21</v>
      </c>
      <c r="B10" s="45">
        <v>1.0638297872340425</v>
      </c>
      <c r="C10" s="58">
        <v>2000</v>
      </c>
      <c r="D10" s="97"/>
      <c r="E10" s="98"/>
      <c r="F10" s="98"/>
      <c r="G10" s="99"/>
      <c r="I10" s="55"/>
      <c r="J10" s="55"/>
      <c r="K10" s="55"/>
      <c r="L10" s="55"/>
    </row>
    <row r="11" spans="1:12" ht="15.75" customHeight="1" thickBot="1">
      <c r="A11" s="31" t="s">
        <v>22</v>
      </c>
      <c r="B11" s="45">
        <v>0.05319148936170213</v>
      </c>
      <c r="C11" s="54">
        <v>53.2</v>
      </c>
      <c r="D11" s="97"/>
      <c r="E11" s="98"/>
      <c r="F11" s="98"/>
      <c r="G11" s="99"/>
      <c r="I11" s="56"/>
      <c r="J11" s="56"/>
      <c r="K11" s="56"/>
      <c r="L11" s="56"/>
    </row>
    <row r="12" spans="1:12" ht="15.75" customHeight="1" thickBot="1">
      <c r="A12" s="51"/>
      <c r="B12" s="52"/>
      <c r="C12" s="53"/>
      <c r="D12" s="100"/>
      <c r="E12" s="101"/>
      <c r="F12" s="101"/>
      <c r="G12" s="102"/>
      <c r="I12" s="49"/>
      <c r="J12" s="49"/>
      <c r="K12" s="49"/>
      <c r="L12" s="49"/>
    </row>
    <row r="13" spans="1:14" ht="13.5" customHeight="1">
      <c r="A13" s="78" t="s">
        <v>47</v>
      </c>
      <c r="B13" s="78" t="s">
        <v>3</v>
      </c>
      <c r="C13" s="83" t="s">
        <v>35</v>
      </c>
      <c r="D13" s="86" t="s">
        <v>4</v>
      </c>
      <c r="E13" s="88" t="s">
        <v>5</v>
      </c>
      <c r="F13" s="84" t="s">
        <v>34</v>
      </c>
      <c r="G13" s="86" t="s">
        <v>4</v>
      </c>
      <c r="H13" s="106" t="s">
        <v>5</v>
      </c>
      <c r="I13" s="83" t="s">
        <v>36</v>
      </c>
      <c r="J13" s="78" t="s">
        <v>4</v>
      </c>
      <c r="K13" s="106" t="s">
        <v>5</v>
      </c>
      <c r="L13" s="83" t="s">
        <v>37</v>
      </c>
      <c r="M13" s="78" t="s">
        <v>4</v>
      </c>
      <c r="N13" s="106" t="s">
        <v>5</v>
      </c>
    </row>
    <row r="14" spans="1:14" ht="13.5" customHeight="1">
      <c r="A14" s="79"/>
      <c r="B14" s="81"/>
      <c r="C14" s="84"/>
      <c r="D14" s="86"/>
      <c r="E14" s="89"/>
      <c r="F14" s="84"/>
      <c r="G14" s="86"/>
      <c r="H14" s="89"/>
      <c r="I14" s="84"/>
      <c r="J14" s="86"/>
      <c r="K14" s="89"/>
      <c r="L14" s="84"/>
      <c r="M14" s="86"/>
      <c r="N14" s="89"/>
    </row>
    <row r="15" spans="1:14" ht="13.5" customHeight="1">
      <c r="A15" s="79"/>
      <c r="B15" s="81"/>
      <c r="C15" s="84"/>
      <c r="D15" s="86"/>
      <c r="E15" s="89"/>
      <c r="F15" s="84"/>
      <c r="G15" s="86"/>
      <c r="H15" s="89"/>
      <c r="I15" s="84"/>
      <c r="J15" s="86"/>
      <c r="K15" s="89"/>
      <c r="L15" s="84"/>
      <c r="M15" s="86"/>
      <c r="N15" s="89"/>
    </row>
    <row r="16" spans="1:14" ht="23.25" customHeight="1">
      <c r="A16" s="80"/>
      <c r="B16" s="82"/>
      <c r="C16" s="85"/>
      <c r="D16" s="87"/>
      <c r="E16" s="90"/>
      <c r="F16" s="85"/>
      <c r="G16" s="87"/>
      <c r="H16" s="90"/>
      <c r="I16" s="85"/>
      <c r="J16" s="87"/>
      <c r="K16" s="90"/>
      <c r="L16" s="85"/>
      <c r="M16" s="87"/>
      <c r="N16" s="90"/>
    </row>
    <row r="17" spans="1:14" ht="14.25" customHeight="1">
      <c r="A17" s="24" t="s">
        <v>14</v>
      </c>
      <c r="B17" s="20">
        <v>75070</v>
      </c>
      <c r="C17" s="33">
        <f>Reference!D5</f>
        <v>0.0004042</v>
      </c>
      <c r="D17" s="34">
        <f aca="true" t="shared" si="0" ref="D17:D27">$B$8*C17</f>
        <v>4.3E-05</v>
      </c>
      <c r="E17" s="46">
        <f aca="true" t="shared" si="1" ref="E17:E27">$C$8*C17</f>
        <v>0.048504</v>
      </c>
      <c r="F17" s="41">
        <f>Reference!F5</f>
        <v>0.0002914</v>
      </c>
      <c r="G17" s="35">
        <f aca="true" t="shared" si="2" ref="G17:G27">$B$9*F17</f>
        <v>0.000155</v>
      </c>
      <c r="H17" s="46">
        <f aca="true" t="shared" si="3" ref="H17:H27">$C$9*F17</f>
        <v>0.23312</v>
      </c>
      <c r="I17" s="41">
        <f>Reference!H5</f>
        <v>8.46E-05</v>
      </c>
      <c r="J17" s="35">
        <f aca="true" t="shared" si="4" ref="J17:J27">$B$10*I17</f>
        <v>8.999999999999999E-05</v>
      </c>
      <c r="K17" s="46">
        <f aca="true" t="shared" si="5" ref="K17:K27">$C$10*J17</f>
        <v>0.18</v>
      </c>
      <c r="L17" s="41">
        <f>Reference!J5</f>
        <v>0.004042</v>
      </c>
      <c r="M17" s="35">
        <f aca="true" t="shared" si="6" ref="M17:M27">$B$11*L17</f>
        <v>0.00021499999999999997</v>
      </c>
      <c r="N17" s="46">
        <f aca="true" t="shared" si="7" ref="N17:N27">$C$11*L17</f>
        <v>0.2150344</v>
      </c>
    </row>
    <row r="18" spans="1:14" ht="12.75">
      <c r="A18" s="9" t="s">
        <v>15</v>
      </c>
      <c r="B18" s="7">
        <v>107028</v>
      </c>
      <c r="C18" s="36">
        <f>Reference!D6</f>
        <v>0.0002538</v>
      </c>
      <c r="D18" s="37">
        <f t="shared" si="0"/>
        <v>2.7E-05</v>
      </c>
      <c r="E18" s="47">
        <f t="shared" si="1"/>
        <v>0.030455999999999997</v>
      </c>
      <c r="F18" s="41">
        <f>Reference!F6</f>
        <v>0.0002538</v>
      </c>
      <c r="G18" s="35">
        <f t="shared" si="2"/>
        <v>0.000135</v>
      </c>
      <c r="H18" s="47">
        <f t="shared" si="3"/>
        <v>0.20304</v>
      </c>
      <c r="I18" s="41">
        <f>Reference!H6</f>
        <v>7.52E-05</v>
      </c>
      <c r="J18" s="35">
        <f t="shared" si="4"/>
        <v>7.999999999999999E-05</v>
      </c>
      <c r="K18" s="47">
        <f t="shared" si="5"/>
        <v>0.15999999999999998</v>
      </c>
      <c r="L18" s="41">
        <f>Reference!J6</f>
        <v>0.00094</v>
      </c>
      <c r="M18" s="35">
        <f t="shared" si="6"/>
        <v>4.9999999999999996E-05</v>
      </c>
      <c r="N18" s="47">
        <f t="shared" si="7"/>
        <v>0.050008000000000004</v>
      </c>
    </row>
    <row r="19" spans="1:14" ht="12.75">
      <c r="A19" s="9" t="s">
        <v>16</v>
      </c>
      <c r="B19" s="7">
        <v>71432</v>
      </c>
      <c r="C19" s="38">
        <f>Reference!D7</f>
        <v>0.0007520000000000001</v>
      </c>
      <c r="D19" s="37">
        <f t="shared" si="0"/>
        <v>8E-05</v>
      </c>
      <c r="E19" s="47">
        <f t="shared" si="1"/>
        <v>0.09024000000000001</v>
      </c>
      <c r="F19" s="41">
        <f>Reference!F7</f>
        <v>0.0005451999999999999</v>
      </c>
      <c r="G19" s="35">
        <f t="shared" si="2"/>
        <v>0.00028999999999999995</v>
      </c>
      <c r="H19" s="47">
        <f t="shared" si="3"/>
        <v>0.43615999999999994</v>
      </c>
      <c r="I19" s="41">
        <f>Reference!H7</f>
        <v>0.00015979999999999998</v>
      </c>
      <c r="J19" s="35">
        <f t="shared" si="4"/>
        <v>0.00016999999999999999</v>
      </c>
      <c r="K19" s="47">
        <f t="shared" si="5"/>
        <v>0.33999999999999997</v>
      </c>
      <c r="L19" s="41">
        <f>Reference!J7</f>
        <v>0.014946000000000001</v>
      </c>
      <c r="M19" s="35">
        <f t="shared" si="6"/>
        <v>0.000795</v>
      </c>
      <c r="N19" s="47">
        <f t="shared" si="7"/>
        <v>0.7951272000000001</v>
      </c>
    </row>
    <row r="20" spans="1:14" ht="12.75">
      <c r="A20" s="9" t="s">
        <v>30</v>
      </c>
      <c r="B20" s="7">
        <v>100414</v>
      </c>
      <c r="C20" s="38">
        <f>Reference!D8</f>
        <v>0.000893</v>
      </c>
      <c r="D20" s="37">
        <f t="shared" si="0"/>
        <v>9.5E-05</v>
      </c>
      <c r="E20" s="47">
        <f t="shared" si="1"/>
        <v>0.10716</v>
      </c>
      <c r="F20" s="41">
        <f>Reference!F8</f>
        <v>0.0006486</v>
      </c>
      <c r="G20" s="35">
        <f t="shared" si="2"/>
        <v>0.00034500000000000004</v>
      </c>
      <c r="H20" s="47">
        <f t="shared" si="3"/>
        <v>0.51888</v>
      </c>
      <c r="I20" s="41">
        <f>Reference!H8</f>
        <v>0.00018800000000000002</v>
      </c>
      <c r="J20" s="35">
        <f t="shared" si="4"/>
        <v>0.0002</v>
      </c>
      <c r="K20" s="47">
        <f t="shared" si="5"/>
        <v>0.4</v>
      </c>
      <c r="L20" s="41">
        <f>Reference!J8</f>
        <v>0.135736</v>
      </c>
      <c r="M20" s="35">
        <f t="shared" si="6"/>
        <v>0.00722</v>
      </c>
      <c r="N20" s="47">
        <f t="shared" si="7"/>
        <v>7.2211552</v>
      </c>
    </row>
    <row r="21" spans="1:14" ht="12.75">
      <c r="A21" s="9" t="s">
        <v>17</v>
      </c>
      <c r="B21" s="7">
        <v>50000</v>
      </c>
      <c r="C21" s="38">
        <f>Reference!D9</f>
        <v>0.001598</v>
      </c>
      <c r="D21" s="37">
        <f t="shared" si="0"/>
        <v>0.00017</v>
      </c>
      <c r="E21" s="47">
        <f t="shared" si="1"/>
        <v>0.19176</v>
      </c>
      <c r="F21" s="41">
        <f>Reference!F9</f>
        <v>0.0011562</v>
      </c>
      <c r="G21" s="35">
        <f t="shared" si="2"/>
        <v>0.000615</v>
      </c>
      <c r="H21" s="47">
        <f t="shared" si="3"/>
        <v>0.92496</v>
      </c>
      <c r="I21" s="41">
        <f>Reference!H9</f>
        <v>0.0003384</v>
      </c>
      <c r="J21" s="35">
        <f t="shared" si="4"/>
        <v>0.00035999999999999997</v>
      </c>
      <c r="K21" s="47">
        <f t="shared" si="5"/>
        <v>0.72</v>
      </c>
      <c r="L21" s="41">
        <f>Reference!J9</f>
        <v>0.109886</v>
      </c>
      <c r="M21" s="35">
        <f t="shared" si="6"/>
        <v>0.0058449999999999995</v>
      </c>
      <c r="N21" s="47">
        <f t="shared" si="7"/>
        <v>5.8459352</v>
      </c>
    </row>
    <row r="22" spans="1:14" ht="12.75">
      <c r="A22" s="9" t="s">
        <v>31</v>
      </c>
      <c r="B22" s="7">
        <v>110543</v>
      </c>
      <c r="C22" s="38">
        <f>Reference!D10</f>
        <v>0.0005922</v>
      </c>
      <c r="D22" s="37">
        <f t="shared" si="0"/>
        <v>6.3E-05</v>
      </c>
      <c r="E22" s="47">
        <f t="shared" si="1"/>
        <v>0.071064</v>
      </c>
      <c r="F22" s="41">
        <f>Reference!F10</f>
        <v>0.0004324</v>
      </c>
      <c r="G22" s="35">
        <f t="shared" si="2"/>
        <v>0.00022999999999999998</v>
      </c>
      <c r="H22" s="47">
        <f t="shared" si="3"/>
        <v>0.34592</v>
      </c>
      <c r="I22" s="41">
        <f>Reference!H10</f>
        <v>0.0001222</v>
      </c>
      <c r="J22" s="35">
        <f t="shared" si="4"/>
        <v>0.00013</v>
      </c>
      <c r="K22" s="47">
        <f t="shared" si="5"/>
        <v>0.25999999999999995</v>
      </c>
      <c r="L22" s="41">
        <f>Reference!J10</f>
        <v>0.002726</v>
      </c>
      <c r="M22" s="35">
        <f t="shared" si="6"/>
        <v>0.000145</v>
      </c>
      <c r="N22" s="47">
        <f t="shared" si="7"/>
        <v>0.14502320000000002</v>
      </c>
    </row>
    <row r="23" spans="1:14" ht="12.75">
      <c r="A23" s="9" t="s">
        <v>23</v>
      </c>
      <c r="B23" s="7">
        <v>91203</v>
      </c>
      <c r="C23" s="36">
        <f>Reference!D11</f>
        <v>2.8199999999999998E-05</v>
      </c>
      <c r="D23" s="37">
        <f t="shared" si="0"/>
        <v>2.9999999999999997E-06</v>
      </c>
      <c r="E23" s="47">
        <f t="shared" si="1"/>
        <v>0.003384</v>
      </c>
      <c r="F23" s="41">
        <f>Reference!F11</f>
        <v>2.8199999999999998E-05</v>
      </c>
      <c r="G23" s="35">
        <f t="shared" si="2"/>
        <v>1.4999999999999999E-05</v>
      </c>
      <c r="H23" s="47">
        <f t="shared" si="3"/>
        <v>0.022559999999999997</v>
      </c>
      <c r="I23" s="41">
        <f>Reference!H11</f>
        <v>2.8199999999999998E-05</v>
      </c>
      <c r="J23" s="35">
        <f t="shared" si="4"/>
        <v>2.9999999999999997E-05</v>
      </c>
      <c r="K23" s="47">
        <f t="shared" si="5"/>
        <v>0.06</v>
      </c>
      <c r="L23" s="41">
        <f>Reference!J11</f>
        <v>0.001034</v>
      </c>
      <c r="M23" s="35">
        <f t="shared" si="6"/>
        <v>5.5E-05</v>
      </c>
      <c r="N23" s="47">
        <f t="shared" si="7"/>
        <v>0.055008800000000004</v>
      </c>
    </row>
    <row r="24" spans="1:14" ht="12.75">
      <c r="A24" s="9" t="s">
        <v>24</v>
      </c>
      <c r="B24" s="7">
        <v>1151</v>
      </c>
      <c r="C24" s="36">
        <f>Reference!D12</f>
        <v>9.400000000000005E-06</v>
      </c>
      <c r="D24" s="37">
        <f t="shared" si="0"/>
        <v>1.0000000000000006E-06</v>
      </c>
      <c r="E24" s="47">
        <f t="shared" si="1"/>
        <v>0.0011280000000000005</v>
      </c>
      <c r="F24" s="41">
        <f>Reference!F12</f>
        <v>9.400000000000005E-06</v>
      </c>
      <c r="G24" s="35">
        <f t="shared" si="2"/>
        <v>5.000000000000002E-06</v>
      </c>
      <c r="H24" s="47">
        <f t="shared" si="3"/>
        <v>0.007520000000000004</v>
      </c>
      <c r="I24" s="41">
        <f>Reference!H12</f>
        <v>9.400000000000005E-06</v>
      </c>
      <c r="J24" s="35">
        <f t="shared" si="4"/>
        <v>1.0000000000000004E-05</v>
      </c>
      <c r="K24" s="47">
        <f t="shared" si="5"/>
        <v>0.020000000000000007</v>
      </c>
      <c r="L24" s="41">
        <f>Reference!J12</f>
        <v>0.0002820000000000001</v>
      </c>
      <c r="M24" s="35">
        <f t="shared" si="6"/>
        <v>1.5000000000000004E-05</v>
      </c>
      <c r="N24" s="47">
        <f t="shared" si="7"/>
        <v>0.015002400000000004</v>
      </c>
    </row>
    <row r="25" spans="1:14" ht="12.75">
      <c r="A25" s="9" t="s">
        <v>25</v>
      </c>
      <c r="B25" s="7">
        <v>115071</v>
      </c>
      <c r="C25" s="36">
        <f>Reference!D13</f>
        <v>0.068714</v>
      </c>
      <c r="D25" s="37">
        <f t="shared" si="0"/>
        <v>0.00731</v>
      </c>
      <c r="E25" s="47">
        <f t="shared" si="1"/>
        <v>8.24568</v>
      </c>
      <c r="F25" s="41">
        <f>Reference!F13</f>
        <v>0.04982</v>
      </c>
      <c r="G25" s="35">
        <f t="shared" si="2"/>
        <v>0.026500000000000003</v>
      </c>
      <c r="H25" s="47">
        <f t="shared" si="3"/>
        <v>39.856</v>
      </c>
      <c r="I25" s="41">
        <f>Reference!H13</f>
        <v>0.0014598200000000001</v>
      </c>
      <c r="J25" s="35">
        <f t="shared" si="4"/>
        <v>0.0015530000000000001</v>
      </c>
      <c r="K25" s="47">
        <f t="shared" si="5"/>
        <v>3.1060000000000003</v>
      </c>
      <c r="L25" s="41">
        <f>Reference!J13</f>
        <v>0.22936</v>
      </c>
      <c r="M25" s="35">
        <f t="shared" si="6"/>
        <v>0.0122</v>
      </c>
      <c r="N25" s="47">
        <f t="shared" si="7"/>
        <v>12.201952</v>
      </c>
    </row>
    <row r="26" spans="1:14" ht="12.75">
      <c r="A26" s="9" t="s">
        <v>18</v>
      </c>
      <c r="B26" s="7">
        <v>108883</v>
      </c>
      <c r="C26" s="36">
        <f>Reference!D14</f>
        <v>0.0034404</v>
      </c>
      <c r="D26" s="37">
        <f t="shared" si="0"/>
        <v>0.000366</v>
      </c>
      <c r="E26" s="47">
        <f t="shared" si="1"/>
        <v>0.412848</v>
      </c>
      <c r="F26" s="41">
        <f>Reference!F14</f>
        <v>0.0024909999999999997</v>
      </c>
      <c r="G26" s="35">
        <f t="shared" si="2"/>
        <v>0.0013249999999999998</v>
      </c>
      <c r="H26" s="47">
        <f t="shared" si="3"/>
        <v>1.9927999999999997</v>
      </c>
      <c r="I26" s="41">
        <f>Reference!H14</f>
        <v>0.0007331999999999999</v>
      </c>
      <c r="J26" s="35">
        <f t="shared" si="4"/>
        <v>0.0007799999999999999</v>
      </c>
      <c r="K26" s="47">
        <f t="shared" si="5"/>
        <v>1.5599999999999998</v>
      </c>
      <c r="L26" s="41">
        <f>Reference!J14</f>
        <v>0.005452</v>
      </c>
      <c r="M26" s="35">
        <f t="shared" si="6"/>
        <v>0.00029</v>
      </c>
      <c r="N26" s="47">
        <f t="shared" si="7"/>
        <v>0.29004640000000004</v>
      </c>
    </row>
    <row r="27" spans="1:14" ht="13.5" thickBot="1">
      <c r="A27" s="10" t="s">
        <v>26</v>
      </c>
      <c r="B27" s="11">
        <v>1330207</v>
      </c>
      <c r="C27" s="39">
        <f>Reference!D15</f>
        <v>0.0025567999999999997</v>
      </c>
      <c r="D27" s="40">
        <f t="shared" si="0"/>
        <v>0.00027199999999999994</v>
      </c>
      <c r="E27" s="48">
        <f t="shared" si="1"/>
        <v>0.306816</v>
      </c>
      <c r="F27" s="39">
        <f>Reference!F15</f>
        <v>0.0018517999999999998</v>
      </c>
      <c r="G27" s="40">
        <f t="shared" si="2"/>
        <v>0.000985</v>
      </c>
      <c r="H27" s="48">
        <f t="shared" si="3"/>
        <v>1.4814399999999999</v>
      </c>
      <c r="I27" s="39">
        <f>Reference!H15</f>
        <v>0.0005451999999999999</v>
      </c>
      <c r="J27" s="40">
        <f t="shared" si="4"/>
        <v>0.0005799999999999999</v>
      </c>
      <c r="K27" s="48">
        <f t="shared" si="5"/>
        <v>1.1599999999999997</v>
      </c>
      <c r="L27" s="39">
        <f>Reference!J15</f>
        <v>0.002726</v>
      </c>
      <c r="M27" s="40">
        <f t="shared" si="6"/>
        <v>0.000145</v>
      </c>
      <c r="N27" s="48">
        <f t="shared" si="7"/>
        <v>0.14502320000000002</v>
      </c>
    </row>
    <row r="28" spans="1:5" ht="12.75">
      <c r="A28" s="18"/>
      <c r="B28" s="7"/>
      <c r="C28" s="8"/>
      <c r="D28" s="32"/>
      <c r="E28" s="32"/>
    </row>
    <row r="29" spans="1:11" ht="12.75">
      <c r="A29" s="19" t="s">
        <v>9</v>
      </c>
      <c r="B29" s="20"/>
      <c r="C29" s="21"/>
      <c r="D29" s="21"/>
      <c r="E29" s="21"/>
      <c r="F29" s="21"/>
      <c r="G29" s="21"/>
      <c r="H29" s="22"/>
      <c r="I29" s="22"/>
      <c r="J29" s="22"/>
      <c r="K29" s="23"/>
    </row>
    <row r="30" spans="1:11" ht="24" customHeight="1">
      <c r="A30" s="123" t="s">
        <v>51</v>
      </c>
      <c r="B30" s="124"/>
      <c r="C30" s="124"/>
      <c r="D30" s="124"/>
      <c r="E30" s="124"/>
      <c r="F30" s="124"/>
      <c r="G30" s="124"/>
      <c r="H30" s="124"/>
      <c r="I30" s="124"/>
      <c r="J30" s="124"/>
      <c r="K30" s="125"/>
    </row>
    <row r="31" spans="1:11" ht="12.75">
      <c r="A31" s="123"/>
      <c r="B31" s="124"/>
      <c r="C31" s="124"/>
      <c r="D31" s="124"/>
      <c r="E31" s="124"/>
      <c r="F31" s="124"/>
      <c r="G31" s="124"/>
      <c r="H31" s="124"/>
      <c r="I31" s="124"/>
      <c r="J31" s="124"/>
      <c r="K31" s="125"/>
    </row>
    <row r="32" spans="1:11" ht="12.75">
      <c r="A32" s="117"/>
      <c r="B32" s="118"/>
      <c r="C32" s="118"/>
      <c r="D32" s="118"/>
      <c r="E32" s="118"/>
      <c r="F32" s="118"/>
      <c r="G32" s="118"/>
      <c r="H32" s="118"/>
      <c r="I32" s="118"/>
      <c r="J32" s="118"/>
      <c r="K32" s="119"/>
    </row>
    <row r="33" spans="1:2" ht="12.75">
      <c r="A33" s="12"/>
      <c r="B33" s="13"/>
    </row>
  </sheetData>
  <sheetProtection/>
  <mergeCells count="27">
    <mergeCell ref="I1:L1"/>
    <mergeCell ref="I2:L3"/>
    <mergeCell ref="K4:L4"/>
    <mergeCell ref="K5:L5"/>
    <mergeCell ref="A32:K32"/>
    <mergeCell ref="L13:L16"/>
    <mergeCell ref="B3:C3"/>
    <mergeCell ref="E3:F3"/>
    <mergeCell ref="A30:K30"/>
    <mergeCell ref="A31:K31"/>
    <mergeCell ref="D7:G7"/>
    <mergeCell ref="M13:M16"/>
    <mergeCell ref="N13:N16"/>
    <mergeCell ref="H13:H16"/>
    <mergeCell ref="I13:I16"/>
    <mergeCell ref="J13:J16"/>
    <mergeCell ref="K13:K16"/>
    <mergeCell ref="B1:G1"/>
    <mergeCell ref="A13:A16"/>
    <mergeCell ref="B13:B16"/>
    <mergeCell ref="C13:C16"/>
    <mergeCell ref="D13:D16"/>
    <mergeCell ref="E13:E16"/>
    <mergeCell ref="G13:G16"/>
    <mergeCell ref="F13:F16"/>
    <mergeCell ref="B2:G2"/>
    <mergeCell ref="D8:G12"/>
  </mergeCells>
  <printOptions gridLines="1"/>
  <pageMargins left="0.75" right="0.75" top="1" bottom="1" header="0.5" footer="0.5"/>
  <pageSetup blackAndWhite="1" fitToHeight="1" fitToWidth="1" horizontalDpi="600" verticalDpi="600" orientation="landscape" scale="84" r:id="rId1"/>
</worksheet>
</file>

<file path=xl/worksheets/sheet2.xml><?xml version="1.0" encoding="utf-8"?>
<worksheet xmlns="http://schemas.openxmlformats.org/spreadsheetml/2006/main" xmlns:r="http://schemas.openxmlformats.org/officeDocument/2006/relationships">
  <dimension ref="A1:J30"/>
  <sheetViews>
    <sheetView zoomScale="130" zoomScaleNormal="130" zoomScalePageLayoutView="0" workbookViewId="0" topLeftCell="A1">
      <selection activeCell="I24" sqref="I24"/>
    </sheetView>
  </sheetViews>
  <sheetFormatPr defaultColWidth="9.140625" defaultRowHeight="12.75"/>
  <cols>
    <col min="1" max="1" width="24.57421875" style="0" customWidth="1"/>
    <col min="2" max="2" width="10.8515625" style="14" customWidth="1"/>
    <col min="3" max="10" width="12.7109375" style="0" customWidth="1"/>
  </cols>
  <sheetData>
    <row r="1" spans="1:10" ht="13.5" customHeight="1">
      <c r="A1" s="78" t="s">
        <v>49</v>
      </c>
      <c r="B1" s="78" t="s">
        <v>3</v>
      </c>
      <c r="C1" s="83" t="s">
        <v>27</v>
      </c>
      <c r="D1" s="83" t="s">
        <v>35</v>
      </c>
      <c r="E1" s="83" t="s">
        <v>28</v>
      </c>
      <c r="F1" s="83" t="s">
        <v>34</v>
      </c>
      <c r="G1" s="83" t="s">
        <v>29</v>
      </c>
      <c r="H1" s="83" t="s">
        <v>36</v>
      </c>
      <c r="I1" s="83" t="s">
        <v>32</v>
      </c>
      <c r="J1" s="83" t="s">
        <v>37</v>
      </c>
    </row>
    <row r="2" spans="1:10" ht="13.5" customHeight="1">
      <c r="A2" s="79"/>
      <c r="B2" s="81"/>
      <c r="C2" s="84"/>
      <c r="D2" s="84"/>
      <c r="E2" s="84"/>
      <c r="F2" s="84"/>
      <c r="G2" s="84"/>
      <c r="H2" s="84"/>
      <c r="I2" s="84"/>
      <c r="J2" s="84"/>
    </row>
    <row r="3" spans="1:10" ht="13.5" customHeight="1">
      <c r="A3" s="79"/>
      <c r="B3" s="81"/>
      <c r="C3" s="84"/>
      <c r="D3" s="84"/>
      <c r="E3" s="84"/>
      <c r="F3" s="84"/>
      <c r="G3" s="84"/>
      <c r="H3" s="84"/>
      <c r="I3" s="84"/>
      <c r="J3" s="84"/>
    </row>
    <row r="4" spans="1:10" ht="33" customHeight="1">
      <c r="A4" s="80"/>
      <c r="B4" s="82"/>
      <c r="C4" s="85"/>
      <c r="D4" s="85"/>
      <c r="E4" s="85"/>
      <c r="F4" s="85"/>
      <c r="G4" s="85"/>
      <c r="H4" s="85"/>
      <c r="I4" s="85"/>
      <c r="J4" s="85"/>
    </row>
    <row r="5" spans="1:10" ht="14.25" customHeight="1">
      <c r="A5" s="24" t="s">
        <v>14</v>
      </c>
      <c r="B5" s="20">
        <v>75070</v>
      </c>
      <c r="C5" s="64">
        <v>0.0043</v>
      </c>
      <c r="D5" s="65">
        <f>C5*$E$25</f>
        <v>0.0004042</v>
      </c>
      <c r="E5" s="66">
        <v>0.0031</v>
      </c>
      <c r="F5" s="67">
        <f>E5*$E$25</f>
        <v>0.0002914</v>
      </c>
      <c r="G5" s="66">
        <v>0.0009</v>
      </c>
      <c r="H5" s="67">
        <f>G5*$E$25</f>
        <v>8.46E-05</v>
      </c>
      <c r="I5" s="66">
        <v>0.043</v>
      </c>
      <c r="J5" s="67">
        <f>I5*$E$25</f>
        <v>0.004042</v>
      </c>
    </row>
    <row r="6" spans="1:10" ht="12.75">
      <c r="A6" s="9" t="s">
        <v>15</v>
      </c>
      <c r="B6" s="7">
        <v>107028</v>
      </c>
      <c r="C6" s="68">
        <v>0.0027</v>
      </c>
      <c r="D6" s="69">
        <f aca="true" t="shared" si="0" ref="D6:D15">C6*$E$25</f>
        <v>0.0002538</v>
      </c>
      <c r="E6" s="66">
        <v>0.0027</v>
      </c>
      <c r="F6" s="67">
        <f aca="true" t="shared" si="1" ref="F6:F15">E6*$E$25</f>
        <v>0.0002538</v>
      </c>
      <c r="G6" s="66">
        <v>0.0008</v>
      </c>
      <c r="H6" s="67">
        <f aca="true" t="shared" si="2" ref="H6:H15">G6*$E$25</f>
        <v>7.52E-05</v>
      </c>
      <c r="I6" s="66">
        <v>0.01</v>
      </c>
      <c r="J6" s="67">
        <f aca="true" t="shared" si="3" ref="J6:J15">I6*$E$25</f>
        <v>0.00094</v>
      </c>
    </row>
    <row r="7" spans="1:10" ht="12.75">
      <c r="A7" s="9" t="s">
        <v>16</v>
      </c>
      <c r="B7" s="7">
        <v>71432</v>
      </c>
      <c r="C7" s="70">
        <v>0.008</v>
      </c>
      <c r="D7" s="69">
        <f t="shared" si="0"/>
        <v>0.0007520000000000001</v>
      </c>
      <c r="E7" s="66">
        <v>0.0058</v>
      </c>
      <c r="F7" s="67">
        <f t="shared" si="1"/>
        <v>0.0005451999999999999</v>
      </c>
      <c r="G7" s="66">
        <v>0.0017</v>
      </c>
      <c r="H7" s="67">
        <f t="shared" si="2"/>
        <v>0.00015979999999999998</v>
      </c>
      <c r="I7" s="66">
        <v>0.159</v>
      </c>
      <c r="J7" s="67">
        <f t="shared" si="3"/>
        <v>0.014946000000000001</v>
      </c>
    </row>
    <row r="8" spans="1:10" ht="12.75">
      <c r="A8" s="9" t="s">
        <v>30</v>
      </c>
      <c r="B8" s="7">
        <v>100414</v>
      </c>
      <c r="C8" s="70">
        <v>0.0095</v>
      </c>
      <c r="D8" s="69">
        <f t="shared" si="0"/>
        <v>0.000893</v>
      </c>
      <c r="E8" s="66">
        <v>0.0069</v>
      </c>
      <c r="F8" s="67">
        <f t="shared" si="1"/>
        <v>0.0006486</v>
      </c>
      <c r="G8" s="66">
        <v>0.002</v>
      </c>
      <c r="H8" s="67">
        <f t="shared" si="2"/>
        <v>0.00018800000000000002</v>
      </c>
      <c r="I8" s="66">
        <v>1.444</v>
      </c>
      <c r="J8" s="67">
        <f t="shared" si="3"/>
        <v>0.135736</v>
      </c>
    </row>
    <row r="9" spans="1:10" ht="12.75">
      <c r="A9" s="9" t="s">
        <v>17</v>
      </c>
      <c r="B9" s="7">
        <v>50000</v>
      </c>
      <c r="C9" s="70">
        <v>0.017</v>
      </c>
      <c r="D9" s="69">
        <f t="shared" si="0"/>
        <v>0.001598</v>
      </c>
      <c r="E9" s="66">
        <v>0.0123</v>
      </c>
      <c r="F9" s="67">
        <f t="shared" si="1"/>
        <v>0.0011562</v>
      </c>
      <c r="G9" s="66">
        <v>0.0036</v>
      </c>
      <c r="H9" s="67">
        <f t="shared" si="2"/>
        <v>0.0003384</v>
      </c>
      <c r="I9" s="66">
        <v>1.169</v>
      </c>
      <c r="J9" s="67">
        <f t="shared" si="3"/>
        <v>0.109886</v>
      </c>
    </row>
    <row r="10" spans="1:10" ht="12.75">
      <c r="A10" s="9" t="s">
        <v>31</v>
      </c>
      <c r="B10" s="7">
        <v>110543</v>
      </c>
      <c r="C10" s="70">
        <v>0.0063</v>
      </c>
      <c r="D10" s="69">
        <f t="shared" si="0"/>
        <v>0.0005922</v>
      </c>
      <c r="E10" s="66">
        <v>0.0046</v>
      </c>
      <c r="F10" s="67">
        <f t="shared" si="1"/>
        <v>0.0004324</v>
      </c>
      <c r="G10" s="66">
        <v>0.0013</v>
      </c>
      <c r="H10" s="67">
        <f t="shared" si="2"/>
        <v>0.0001222</v>
      </c>
      <c r="I10" s="66">
        <v>0.029</v>
      </c>
      <c r="J10" s="67">
        <f t="shared" si="3"/>
        <v>0.002726</v>
      </c>
    </row>
    <row r="11" spans="1:10" ht="12.75">
      <c r="A11" s="9" t="s">
        <v>23</v>
      </c>
      <c r="B11" s="7">
        <v>91203</v>
      </c>
      <c r="C11" s="68">
        <v>0.0003</v>
      </c>
      <c r="D11" s="69">
        <f t="shared" si="0"/>
        <v>2.8199999999999998E-05</v>
      </c>
      <c r="E11" s="66">
        <v>0.0003</v>
      </c>
      <c r="F11" s="67">
        <f t="shared" si="1"/>
        <v>2.8199999999999998E-05</v>
      </c>
      <c r="G11" s="66">
        <v>0.0003</v>
      </c>
      <c r="H11" s="67">
        <f t="shared" si="2"/>
        <v>2.8199999999999998E-05</v>
      </c>
      <c r="I11" s="66">
        <v>0.011</v>
      </c>
      <c r="J11" s="67">
        <f t="shared" si="3"/>
        <v>0.001034</v>
      </c>
    </row>
    <row r="12" spans="1:10" ht="12.75">
      <c r="A12" s="57" t="s">
        <v>24</v>
      </c>
      <c r="B12" s="7">
        <v>1151</v>
      </c>
      <c r="C12" s="71">
        <v>0.00010000000000000005</v>
      </c>
      <c r="D12" s="69">
        <f t="shared" si="0"/>
        <v>9.400000000000005E-06</v>
      </c>
      <c r="E12" s="72">
        <v>0.00010000000000000005</v>
      </c>
      <c r="F12" s="67">
        <f t="shared" si="1"/>
        <v>9.400000000000005E-06</v>
      </c>
      <c r="G12" s="72">
        <v>0.00010000000000000005</v>
      </c>
      <c r="H12" s="67">
        <f t="shared" si="2"/>
        <v>9.400000000000005E-06</v>
      </c>
      <c r="I12" s="72">
        <v>0.003000000000000001</v>
      </c>
      <c r="J12" s="67">
        <f t="shared" si="3"/>
        <v>0.0002820000000000001</v>
      </c>
    </row>
    <row r="13" spans="1:10" ht="12.75">
      <c r="A13" s="9" t="s">
        <v>25</v>
      </c>
      <c r="B13" s="7">
        <v>115071</v>
      </c>
      <c r="C13" s="68">
        <v>0.731</v>
      </c>
      <c r="D13" s="69">
        <f t="shared" si="0"/>
        <v>0.068714</v>
      </c>
      <c r="E13" s="66">
        <v>0.53</v>
      </c>
      <c r="F13" s="67">
        <f t="shared" si="1"/>
        <v>0.04982</v>
      </c>
      <c r="G13" s="66">
        <v>0.01553</v>
      </c>
      <c r="H13" s="67">
        <f t="shared" si="2"/>
        <v>0.0014598200000000001</v>
      </c>
      <c r="I13" s="66">
        <v>2.44</v>
      </c>
      <c r="J13" s="67">
        <f t="shared" si="3"/>
        <v>0.22936</v>
      </c>
    </row>
    <row r="14" spans="1:10" ht="12.75">
      <c r="A14" s="9" t="s">
        <v>18</v>
      </c>
      <c r="B14" s="7">
        <v>108883</v>
      </c>
      <c r="C14" s="68">
        <v>0.0366</v>
      </c>
      <c r="D14" s="69">
        <f t="shared" si="0"/>
        <v>0.0034404</v>
      </c>
      <c r="E14" s="66">
        <v>0.0265</v>
      </c>
      <c r="F14" s="67">
        <f t="shared" si="1"/>
        <v>0.0024909999999999997</v>
      </c>
      <c r="G14" s="66">
        <v>0.0078</v>
      </c>
      <c r="H14" s="67">
        <f t="shared" si="2"/>
        <v>0.0007331999999999999</v>
      </c>
      <c r="I14" s="66">
        <v>0.058</v>
      </c>
      <c r="J14" s="67">
        <f t="shared" si="3"/>
        <v>0.005452</v>
      </c>
    </row>
    <row r="15" spans="1:10" ht="13.5" thickBot="1">
      <c r="A15" s="10" t="s">
        <v>26</v>
      </c>
      <c r="B15" s="11">
        <v>1330207</v>
      </c>
      <c r="C15" s="73">
        <v>0.0272</v>
      </c>
      <c r="D15" s="74">
        <f t="shared" si="0"/>
        <v>0.0025567999999999997</v>
      </c>
      <c r="E15" s="73">
        <v>0.0197</v>
      </c>
      <c r="F15" s="74">
        <f t="shared" si="1"/>
        <v>0.0018517999999999998</v>
      </c>
      <c r="G15" s="73">
        <v>0.0058</v>
      </c>
      <c r="H15" s="74">
        <f t="shared" si="2"/>
        <v>0.0005451999999999999</v>
      </c>
      <c r="I15" s="73">
        <v>0.029</v>
      </c>
      <c r="J15" s="74">
        <f t="shared" si="3"/>
        <v>0.002726</v>
      </c>
    </row>
    <row r="16" spans="1:4" ht="12.75">
      <c r="A16" s="18"/>
      <c r="B16" s="7"/>
      <c r="C16" s="8"/>
      <c r="D16" s="32"/>
    </row>
    <row r="17" spans="1:8" ht="12.75">
      <c r="A17" s="19" t="s">
        <v>9</v>
      </c>
      <c r="B17" s="20"/>
      <c r="C17" s="21"/>
      <c r="D17" s="21"/>
      <c r="E17" s="21"/>
      <c r="F17" s="21"/>
      <c r="G17" s="22"/>
      <c r="H17" s="23"/>
    </row>
    <row r="18" spans="1:8" ht="24" customHeight="1">
      <c r="A18" s="135" t="s">
        <v>40</v>
      </c>
      <c r="B18" s="136"/>
      <c r="C18" s="136"/>
      <c r="D18" s="136"/>
      <c r="E18" s="136"/>
      <c r="F18" s="136"/>
      <c r="G18" s="136"/>
      <c r="H18" s="137"/>
    </row>
    <row r="19" spans="1:8" ht="12.75">
      <c r="A19" s="123"/>
      <c r="B19" s="124"/>
      <c r="C19" s="124"/>
      <c r="D19" s="124"/>
      <c r="E19" s="124"/>
      <c r="F19" s="124"/>
      <c r="G19" s="124"/>
      <c r="H19" s="125"/>
    </row>
    <row r="20" spans="1:8" ht="12.75">
      <c r="A20" s="117"/>
      <c r="B20" s="118"/>
      <c r="C20" s="118"/>
      <c r="D20" s="118"/>
      <c r="E20" s="118"/>
      <c r="F20" s="118"/>
      <c r="G20" s="118"/>
      <c r="H20" s="119"/>
    </row>
    <row r="21" spans="1:2" ht="12.75">
      <c r="A21" s="12"/>
      <c r="B21" s="13"/>
    </row>
    <row r="22" spans="1:2" ht="12.75">
      <c r="A22" s="12"/>
      <c r="B22" s="13"/>
    </row>
    <row r="24" spans="1:5" ht="25.5">
      <c r="A24" s="59" t="s">
        <v>54</v>
      </c>
      <c r="B24" s="43" t="s">
        <v>53</v>
      </c>
      <c r="C24" s="14" t="s">
        <v>33</v>
      </c>
      <c r="D24" s="43" t="s">
        <v>39</v>
      </c>
      <c r="E24" s="43" t="s">
        <v>38</v>
      </c>
    </row>
    <row r="25" spans="1:5" ht="12.75">
      <c r="A25" s="42">
        <v>1000</v>
      </c>
      <c r="B25" s="42">
        <v>94000</v>
      </c>
      <c r="C25" s="35">
        <f>B25/1000000</f>
        <v>0.094</v>
      </c>
      <c r="D25" s="35">
        <f>C25*1000</f>
        <v>94</v>
      </c>
      <c r="E25" s="35">
        <f>D25/A25</f>
        <v>0.094</v>
      </c>
    </row>
    <row r="26" ht="12.75">
      <c r="B26" s="13"/>
    </row>
    <row r="27" ht="13.5" thickBot="1"/>
    <row r="28" spans="1:6" ht="13.5" thickTop="1">
      <c r="A28" s="126" t="s">
        <v>52</v>
      </c>
      <c r="B28" s="127"/>
      <c r="C28" s="127"/>
      <c r="D28" s="127"/>
      <c r="E28" s="127"/>
      <c r="F28" s="128"/>
    </row>
    <row r="29" spans="1:6" ht="12.75">
      <c r="A29" s="129"/>
      <c r="B29" s="130"/>
      <c r="C29" s="130"/>
      <c r="D29" s="130"/>
      <c r="E29" s="130"/>
      <c r="F29" s="131"/>
    </row>
    <row r="30" spans="1:6" ht="13.5" thickBot="1">
      <c r="A30" s="132"/>
      <c r="B30" s="133"/>
      <c r="C30" s="133"/>
      <c r="D30" s="133"/>
      <c r="E30" s="133"/>
      <c r="F30" s="134"/>
    </row>
    <row r="31" ht="13.5" thickTop="1"/>
  </sheetData>
  <sheetProtection/>
  <mergeCells count="14">
    <mergeCell ref="E1:E4"/>
    <mergeCell ref="A18:H18"/>
    <mergeCell ref="A19:H19"/>
    <mergeCell ref="A20:H20"/>
    <mergeCell ref="I1:I4"/>
    <mergeCell ref="J1:J4"/>
    <mergeCell ref="G1:G4"/>
    <mergeCell ref="H1:H4"/>
    <mergeCell ref="A28:F30"/>
    <mergeCell ref="A1:A4"/>
    <mergeCell ref="B1:B4"/>
    <mergeCell ref="C1:C4"/>
    <mergeCell ref="D1:D4"/>
    <mergeCell ref="F1:F4"/>
  </mergeCells>
  <printOptions gridLines="1"/>
  <pageMargins left="0.75" right="0.75" top="1" bottom="1" header="0.5" footer="0.5"/>
  <pageSetup blackAndWhite="1"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2010-11-02T15:29:10Z</cp:lastPrinted>
  <dcterms:created xsi:type="dcterms:W3CDTF">2009-10-30T20:24:14Z</dcterms:created>
  <dcterms:modified xsi:type="dcterms:W3CDTF">2015-05-18T15:48:34Z</dcterms:modified>
  <cp:category/>
  <cp:version/>
  <cp:contentType/>
  <cp:contentStatus/>
</cp:coreProperties>
</file>