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6515" windowHeight="9600" activeTab="0"/>
  </bookViews>
  <sheets>
    <sheet name="PET Processing WC" sheetId="1" r:id="rId1"/>
    <sheet name="PET VOC Worse Case" sheetId="2" r:id="rId2"/>
    <sheet name="PET VOC Detailed" sheetId="3" r:id="rId3"/>
  </sheets>
  <externalReferences>
    <externalReference r:id="rId6"/>
  </externalReferences>
  <definedNames/>
  <calcPr fullCalcOnLoad="1"/>
</workbook>
</file>

<file path=xl/comments1.xml><?xml version="1.0" encoding="utf-8"?>
<comments xmlns="http://schemas.openxmlformats.org/spreadsheetml/2006/main">
  <authors>
    <author>Matthew Cegielski</author>
  </authors>
  <commentList>
    <comment ref="A11" authorId="0">
      <text>
        <r>
          <rPr>
            <b/>
            <sz val="9"/>
            <rFont val="Tahoma"/>
            <family val="2"/>
          </rPr>
          <t>Matthew Cegielski:</t>
        </r>
        <r>
          <rPr>
            <sz val="9"/>
            <rFont val="Tahoma"/>
            <family val="2"/>
          </rPr>
          <t xml:space="preserve">
NHNT in reference Acetone, Acetic Acid, Ethane, Formic Acid</t>
        </r>
      </text>
    </comment>
  </commentList>
</comments>
</file>

<file path=xl/comments2.xml><?xml version="1.0" encoding="utf-8"?>
<comments xmlns="http://schemas.openxmlformats.org/spreadsheetml/2006/main">
  <authors>
    <author>Matthew Cegielski</author>
  </authors>
  <commentList>
    <comment ref="A11" authorId="0">
      <text>
        <r>
          <rPr>
            <b/>
            <sz val="9"/>
            <rFont val="Tahoma"/>
            <family val="2"/>
          </rPr>
          <t>Matthew Cegielski:</t>
        </r>
        <r>
          <rPr>
            <sz val="9"/>
            <rFont val="Tahoma"/>
            <family val="2"/>
          </rPr>
          <t xml:space="preserve">
NHNT in reference Acetone, Acetic Acid, Ethane, Formic Acid</t>
        </r>
      </text>
    </comment>
  </commentList>
</comments>
</file>

<file path=xl/comments3.xml><?xml version="1.0" encoding="utf-8"?>
<comments xmlns="http://schemas.openxmlformats.org/spreadsheetml/2006/main">
  <authors>
    <author>Matthew Cegielski</author>
  </authors>
  <commentList>
    <comment ref="A13" authorId="0">
      <text>
        <r>
          <rPr>
            <b/>
            <sz val="9"/>
            <rFont val="Tahoma"/>
            <family val="2"/>
          </rPr>
          <t>Matthew Cegielski:</t>
        </r>
        <r>
          <rPr>
            <sz val="9"/>
            <rFont val="Tahoma"/>
            <family val="2"/>
          </rPr>
          <t xml:space="preserve">
NHNT in reference Acetone, Acetic Acid, Ethane, Formic Acid</t>
        </r>
      </text>
    </comment>
  </commentList>
</comments>
</file>

<file path=xl/sharedStrings.xml><?xml version="1.0" encoding="utf-8"?>
<sst xmlns="http://schemas.openxmlformats.org/spreadsheetml/2006/main" count="209" uniqueCount="90">
  <si>
    <t>Facility:</t>
  </si>
  <si>
    <t>ID#:</t>
  </si>
  <si>
    <t>Project #:</t>
  </si>
  <si>
    <t>CAS#</t>
  </si>
  <si>
    <t>LB/HR</t>
  </si>
  <si>
    <t>LB/YR</t>
  </si>
  <si>
    <t>Applicability</t>
  </si>
  <si>
    <t>Last Update</t>
  </si>
  <si>
    <t>Matthew Cegielski</t>
  </si>
  <si>
    <t>References:</t>
  </si>
  <si>
    <t>Name</t>
  </si>
  <si>
    <t>Author or updater</t>
  </si>
  <si>
    <t>Inputs</t>
  </si>
  <si>
    <t xml:space="preserve">Formula </t>
  </si>
  <si>
    <t>Mercury</t>
  </si>
  <si>
    <t>Process Rate</t>
  </si>
  <si>
    <t>Substance</t>
  </si>
  <si>
    <t>Substance tested for but not detected</t>
  </si>
  <si>
    <t xml:space="preserve"> Emissions from Operations generating VOC from Polyethylene Plastic Processing </t>
  </si>
  <si>
    <t>Million lb/hr</t>
  </si>
  <si>
    <r>
      <t>Million</t>
    </r>
    <r>
      <rPr>
        <sz val="10"/>
        <rFont val="Arial"/>
        <family val="0"/>
      </rPr>
      <t xml:space="preserve"> lb/yr</t>
    </r>
  </si>
  <si>
    <t>Acetaldehyde</t>
  </si>
  <si>
    <t>Formaldehyde</t>
  </si>
  <si>
    <t>Acrolein</t>
  </si>
  <si>
    <t>Ethylene</t>
  </si>
  <si>
    <t>Propylene</t>
  </si>
  <si>
    <t>Propionaldehyde</t>
  </si>
  <si>
    <t>Acrylic acid</t>
  </si>
  <si>
    <t>Methyl Ethyl Ketone</t>
  </si>
  <si>
    <t>Low Density Polyethylene Plastic LDPE Extrusion Coating</t>
  </si>
  <si>
    <t>Low Low Density Polyethylene Plastic LLDPE Blown Film</t>
  </si>
  <si>
    <t>High Density Polyethylene Plastic HDPE Blow Molding</t>
  </si>
  <si>
    <t>lbs Pollutant /million lbs Plastic</t>
  </si>
  <si>
    <t>Pollutants required for toxic reporting: TACs w/o Risk Factor.   Current as of update date.</t>
  </si>
  <si>
    <r>
      <t>Emission factors table 7 (maximum temperature column for each category), "Summary of polyethylene emission factors by resin type (lbs/million lbs)" in the June 1996 Journal of Air and Waste Management technical paper,</t>
    </r>
    <r>
      <rPr>
        <i/>
        <sz val="10"/>
        <rFont val="Arial"/>
        <family val="2"/>
      </rPr>
      <t xml:space="preserve"> Development of Emission Factors for Polyethylene Processing.</t>
    </r>
  </si>
  <si>
    <t>Use this spreadsheet when the emissions are from Polyethylene Plastic processing sources using plasticizer or blowing agent and the throughput rates are known (e.g. LDPE, LLDPE, HDPE). Entries required in yellow areas, output in grey areas.</t>
  </si>
  <si>
    <r>
      <rPr>
        <sz val="8"/>
        <color indexed="63"/>
        <rFont val="Arial"/>
        <family val="2"/>
      </rPr>
      <t>Ethane</t>
    </r>
  </si>
  <si>
    <r>
      <rPr>
        <sz val="8"/>
        <color indexed="63"/>
        <rFont val="Arial"/>
        <family val="2"/>
      </rPr>
      <t>Acetone</t>
    </r>
  </si>
  <si>
    <r>
      <rPr>
        <sz val="8"/>
        <color indexed="63"/>
        <rFont val="Arial"/>
        <family val="2"/>
      </rPr>
      <t>Formic acid</t>
    </r>
  </si>
  <si>
    <r>
      <rPr>
        <sz val="8"/>
        <color indexed="63"/>
        <rFont val="Arial"/>
        <family val="2"/>
      </rPr>
      <t>Acetic acid</t>
    </r>
  </si>
  <si>
    <t>lb/hr</t>
  </si>
  <si>
    <t>lb/yr</t>
  </si>
  <si>
    <t>VOC Rate</t>
  </si>
  <si>
    <t xml:space="preserve"> Emissions are calculated by the multiplication of Process Rate  and Emission Factors. Use the emissions for the plastic in use.</t>
  </si>
  <si>
    <t>lbs Pollutant /lbs VOC</t>
  </si>
  <si>
    <t>Use this spreadsheet when the emissions are from Polyethylene (PET) Plastic processing sources using plasticizer or blowing agent and the throughput rates are known (e.g. LDPE, LLDPE, HDPE). Entries required in yellow areas, output in grey areas.</t>
  </si>
  <si>
    <t>Process Type &amp; Temp</t>
  </si>
  <si>
    <t>Ratio EF</t>
  </si>
  <si>
    <t>LDPE 500</t>
  </si>
  <si>
    <t>1A</t>
  </si>
  <si>
    <t>Low Density Polyethylene Plastic Extrusion Coating</t>
  </si>
  <si>
    <t>LDPE 600</t>
  </si>
  <si>
    <t>2A</t>
  </si>
  <si>
    <t>million lb/hr</t>
  </si>
  <si>
    <t>million lb/yr</t>
  </si>
  <si>
    <t>LLDPE 355</t>
  </si>
  <si>
    <t>3A</t>
  </si>
  <si>
    <t>Low Low Density Polyethylene Plastic Blown Film</t>
  </si>
  <si>
    <t>Plastic Process Rate</t>
  </si>
  <si>
    <t xml:space="preserve"> Emissions are calculated by the multiplication of Process Rate or VOC Rate and Emission Factors. Select a PET melting temperature from the drop down selection and matching "A" option. For example, if a project has a melting temperature of 500, select option 1 and 1A from the drop down lists. </t>
  </si>
  <si>
    <t>LLDPE 395</t>
  </si>
  <si>
    <t>4A</t>
  </si>
  <si>
    <t>LLDPE 450</t>
  </si>
  <si>
    <t>5A</t>
  </si>
  <si>
    <t>LLDPE 500</t>
  </si>
  <si>
    <t>6A</t>
  </si>
  <si>
    <t>HDLP 380</t>
  </si>
  <si>
    <t>7A</t>
  </si>
  <si>
    <t>High Density Polyethylene Plastic Blow Molding</t>
  </si>
  <si>
    <t>8A</t>
  </si>
  <si>
    <t>HDLP 430</t>
  </si>
  <si>
    <t>Total LB/HR</t>
  </si>
  <si>
    <t>Total LB/YR</t>
  </si>
  <si>
    <r>
      <t>Emission factors are derived from table 7, "Summary of polyethylene emission factors by resin type (lbs/million lbs)" in the June 1996 Journal of Air and Waste Management technical paper,</t>
    </r>
    <r>
      <rPr>
        <i/>
        <sz val="10"/>
        <rFont val="Arial"/>
        <family val="2"/>
      </rPr>
      <t xml:space="preserve"> Development of Emission Factors for Polyethylene Processing.</t>
    </r>
  </si>
  <si>
    <r>
      <rPr>
        <b/>
        <i/>
        <sz val="9"/>
        <color indexed="63"/>
        <rFont val="Arial"/>
        <family val="2"/>
      </rPr>
      <t>Resin Type</t>
    </r>
  </si>
  <si>
    <t>L.DPE Extrusion Costing</t>
  </si>
  <si>
    <t>LLDPE Blown Film</t>
  </si>
  <si>
    <t>HDPE</t>
  </si>
  <si>
    <r>
      <rPr>
        <b/>
        <sz val="9"/>
        <rFont val="Arial"/>
        <family val="2"/>
      </rPr>
      <t>Melt Temperature (</t>
    </r>
    <r>
      <rPr>
        <b/>
        <sz val="8"/>
        <rFont val="Arial"/>
        <family val="2"/>
      </rPr>
      <t>F)</t>
    </r>
  </si>
  <si>
    <t>VOC</t>
  </si>
  <si>
    <t>Volatille Organic Compounds</t>
  </si>
  <si>
    <t>Aldehydes</t>
  </si>
  <si>
    <t>Proplonaldehyde</t>
  </si>
  <si>
    <t>Ketones</t>
  </si>
  <si>
    <t>Methyl ethyl ketone</t>
  </si>
  <si>
    <t>Organic Acids</t>
  </si>
  <si>
    <t>Acrylic acidc</t>
  </si>
  <si>
    <t>NOTE: "A" column values are lbs pollutant/lbs VOC ratios. If values had a &lt; value, they were divided by 2.</t>
  </si>
  <si>
    <t xml:space="preserve">Emissions are calculated by the multiplication of Process Rate  and Emission Factors. </t>
  </si>
  <si>
    <r>
      <t>Emission factors are from table 7 (worst case value for each category), "Summary of polyethylene emission factors by resin type (lbs/million lbs)" in the June 1996 Journal of Air and Waste Management technical paper,</t>
    </r>
    <r>
      <rPr>
        <i/>
        <sz val="10"/>
        <rFont val="Arial"/>
        <family val="2"/>
      </rPr>
      <t xml:space="preserve"> Development of Emission Factors for Polyethylene Processing.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</si>
</sst>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0.0;###0.0"/>
    <numFmt numFmtId="174" formatCode="###0.00;###0.00"/>
  </numFmts>
  <fonts count="50">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14"/>
      <name val="Arial"/>
      <family val="2"/>
    </font>
    <font>
      <sz val="9"/>
      <name val="Tahoma"/>
      <family val="2"/>
    </font>
    <font>
      <b/>
      <sz val="9"/>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63"/>
      <name val="Arial"/>
      <family val="2"/>
    </font>
    <font>
      <sz val="8"/>
      <name val="Arial"/>
      <family val="0"/>
    </font>
    <font>
      <b/>
      <i/>
      <sz val="9"/>
      <name val="Arial"/>
      <family val="2"/>
    </font>
    <font>
      <b/>
      <i/>
      <sz val="9"/>
      <color indexed="63"/>
      <name val="Arial"/>
      <family val="2"/>
    </font>
    <font>
      <b/>
      <sz val="9"/>
      <name val="Arial"/>
      <family val="2"/>
    </font>
    <font>
      <b/>
      <sz val="8"/>
      <name val="Arial"/>
      <family val="2"/>
    </font>
    <font>
      <u val="single"/>
      <sz val="9"/>
      <color indexed="6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00FF00"/>
        <bgColor indexed="64"/>
      </patternFill>
    </fill>
    <fill>
      <patternFill patternType="solid">
        <fgColor indexed="22"/>
        <bgColor indexed="64"/>
      </patternFill>
    </fill>
    <fill>
      <patternFill patternType="solid">
        <fgColor indexed="11"/>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0070C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double"/>
      <bottom style="medium"/>
    </border>
    <border>
      <left style="medium"/>
      <right style="medium"/>
      <top style="medium"/>
      <bottom style="medium"/>
    </border>
    <border>
      <left>
        <color indexed="63"/>
      </left>
      <right style="thin"/>
      <top style="thin"/>
      <bottom>
        <color indexed="63"/>
      </bottom>
    </border>
    <border>
      <left style="medium"/>
      <right>
        <color indexed="63"/>
      </right>
      <top style="thin"/>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style="medium"/>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medium"/>
      <top style="thin"/>
      <bottom>
        <color indexed="63"/>
      </bottom>
    </border>
    <border>
      <left/>
      <right/>
      <top/>
      <bottom style="thin">
        <color rgb="FF575757"/>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24">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Fill="1" applyBorder="1" applyAlignment="1">
      <alignment horizontal="center"/>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3" fillId="0" borderId="18" xfId="0" applyFont="1" applyBorder="1" applyAlignment="1">
      <alignment wrapText="1"/>
    </xf>
    <xf numFmtId="0" fontId="3" fillId="0" borderId="19" xfId="0" applyFont="1" applyBorder="1" applyAlignment="1">
      <alignment horizontal="center" wrapText="1"/>
    </xf>
    <xf numFmtId="11" fontId="0" fillId="0" borderId="19" xfId="0" applyNumberFormat="1" applyBorder="1" applyAlignment="1">
      <alignment/>
    </xf>
    <xf numFmtId="0" fontId="0" fillId="0" borderId="19"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0" xfId="0" applyFont="1" applyBorder="1" applyAlignment="1">
      <alignment/>
    </xf>
    <xf numFmtId="0" fontId="3" fillId="0" borderId="15" xfId="0" applyFont="1" applyBorder="1" applyAlignment="1">
      <alignment horizontal="center" vertical="center"/>
    </xf>
    <xf numFmtId="0" fontId="5" fillId="0" borderId="0" xfId="0" applyFont="1" applyAlignment="1">
      <alignment/>
    </xf>
    <xf numFmtId="0" fontId="0" fillId="33" borderId="21" xfId="0" applyNumberFormat="1" applyFill="1" applyBorder="1" applyAlignment="1">
      <alignment horizontal="center"/>
    </xf>
    <xf numFmtId="0" fontId="0" fillId="0" borderId="21" xfId="0" applyBorder="1" applyAlignment="1">
      <alignment wrapText="1"/>
    </xf>
    <xf numFmtId="11" fontId="0" fillId="0" borderId="0" xfId="0" applyNumberFormat="1" applyFill="1" applyBorder="1" applyAlignment="1">
      <alignment/>
    </xf>
    <xf numFmtId="0" fontId="0" fillId="0" borderId="22" xfId="0"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23" xfId="0" applyFont="1" applyFill="1" applyBorder="1" applyAlignment="1">
      <alignment/>
    </xf>
    <xf numFmtId="0" fontId="3" fillId="0" borderId="0" xfId="0" applyFont="1" applyFill="1" applyBorder="1" applyAlignment="1">
      <alignment horizontal="center" wrapText="1"/>
    </xf>
    <xf numFmtId="11" fontId="0" fillId="0" borderId="19" xfId="0" applyNumberFormat="1" applyFill="1" applyBorder="1" applyAlignment="1">
      <alignment horizontal="center"/>
    </xf>
    <xf numFmtId="11" fontId="0" fillId="0"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0" borderId="24" xfId="0" applyNumberFormat="1" applyFill="1" applyBorder="1" applyAlignment="1">
      <alignment horizontal="center"/>
    </xf>
    <xf numFmtId="0" fontId="3" fillId="0" borderId="25" xfId="0" applyFont="1" applyFill="1" applyBorder="1" applyAlignment="1">
      <alignment horizontal="center"/>
    </xf>
    <xf numFmtId="11" fontId="0" fillId="33" borderId="21" xfId="0" applyNumberFormat="1" applyFill="1" applyBorder="1" applyAlignment="1">
      <alignment horizontal="center"/>
    </xf>
    <xf numFmtId="0" fontId="3" fillId="34" borderId="0" xfId="0" applyFont="1" applyFill="1" applyBorder="1" applyAlignment="1">
      <alignment horizontal="center" wrapText="1"/>
    </xf>
    <xf numFmtId="11" fontId="0" fillId="35" borderId="19" xfId="0" applyNumberFormat="1" applyFill="1" applyBorder="1" applyAlignment="1">
      <alignment horizontal="center"/>
    </xf>
    <xf numFmtId="11" fontId="0" fillId="35" borderId="22" xfId="0" applyNumberFormat="1" applyFill="1" applyBorder="1" applyAlignment="1">
      <alignment horizontal="center"/>
    </xf>
    <xf numFmtId="11" fontId="0" fillId="35" borderId="0" xfId="0" applyNumberFormat="1" applyFill="1" applyBorder="1" applyAlignment="1">
      <alignment horizontal="center"/>
    </xf>
    <xf numFmtId="11" fontId="0" fillId="35" borderId="26" xfId="0" applyNumberFormat="1" applyFill="1" applyBorder="1" applyAlignment="1">
      <alignment horizontal="center"/>
    </xf>
    <xf numFmtId="11" fontId="0" fillId="35" borderId="0" xfId="0" applyNumberFormat="1" applyFont="1" applyFill="1" applyBorder="1" applyAlignment="1">
      <alignment horizontal="center"/>
    </xf>
    <xf numFmtId="11" fontId="0" fillId="35" borderId="26" xfId="0" applyNumberFormat="1" applyFont="1" applyFill="1" applyBorder="1" applyAlignment="1">
      <alignment horizontal="center"/>
    </xf>
    <xf numFmtId="11" fontId="0" fillId="35" borderId="24" xfId="0" applyNumberFormat="1" applyFill="1" applyBorder="1" applyAlignment="1">
      <alignment horizontal="center"/>
    </xf>
    <xf numFmtId="11" fontId="0" fillId="35" borderId="27" xfId="0" applyNumberFormat="1" applyFill="1" applyBorder="1" applyAlignment="1">
      <alignment horizontal="center"/>
    </xf>
    <xf numFmtId="0" fontId="0" fillId="0" borderId="20" xfId="0" applyFont="1" applyBorder="1" applyAlignment="1">
      <alignment horizontal="center" wrapText="1"/>
    </xf>
    <xf numFmtId="11" fontId="0" fillId="0" borderId="21" xfId="0" applyNumberFormat="1" applyFont="1" applyFill="1" applyBorder="1" applyAlignment="1">
      <alignment horizontal="center"/>
    </xf>
    <xf numFmtId="0" fontId="0" fillId="0" borderId="28" xfId="0" applyNumberFormat="1"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xf>
    <xf numFmtId="0" fontId="3" fillId="34" borderId="11" xfId="0" applyFont="1" applyFill="1" applyBorder="1" applyAlignment="1">
      <alignment wrapText="1"/>
    </xf>
    <xf numFmtId="0" fontId="3" fillId="0" borderId="0" xfId="0" applyFont="1" applyFill="1" applyBorder="1" applyAlignment="1">
      <alignment/>
    </xf>
    <xf numFmtId="0" fontId="3" fillId="0" borderId="24" xfId="0" applyFont="1" applyBorder="1" applyAlignment="1">
      <alignment/>
    </xf>
    <xf numFmtId="0" fontId="3" fillId="0" borderId="24" xfId="0" applyFont="1" applyBorder="1" applyAlignment="1">
      <alignment horizontal="center"/>
    </xf>
    <xf numFmtId="0" fontId="3" fillId="0" borderId="18" xfId="0" applyFont="1" applyBorder="1" applyAlignment="1">
      <alignment horizontal="center" wrapText="1"/>
    </xf>
    <xf numFmtId="0" fontId="0" fillId="33" borderId="0" xfId="0" applyFont="1" applyFill="1" applyBorder="1" applyAlignment="1">
      <alignment/>
    </xf>
    <xf numFmtId="0" fontId="5" fillId="0" borderId="29" xfId="0" applyFont="1" applyBorder="1" applyAlignment="1">
      <alignment horizontal="center" wrapText="1"/>
    </xf>
    <xf numFmtId="0" fontId="6" fillId="0" borderId="30" xfId="0" applyFont="1" applyBorder="1" applyAlignment="1">
      <alignment horizontal="center"/>
    </xf>
    <xf numFmtId="0" fontId="6" fillId="0" borderId="31" xfId="0" applyFont="1" applyBorder="1" applyAlignment="1">
      <alignment horizontal="center"/>
    </xf>
    <xf numFmtId="0" fontId="0" fillId="0" borderId="15" xfId="0" applyFont="1" applyFill="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36" borderId="32" xfId="0" applyFont="1" applyFill="1" applyBorder="1" applyAlignment="1">
      <alignment wrapText="1"/>
    </xf>
    <xf numFmtId="0" fontId="0" fillId="36" borderId="33" xfId="0" applyFill="1" applyBorder="1" applyAlignment="1">
      <alignment/>
    </xf>
    <xf numFmtId="0" fontId="0" fillId="36" borderId="34" xfId="0" applyFill="1" applyBorder="1" applyAlignment="1">
      <alignment/>
    </xf>
    <xf numFmtId="0" fontId="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3" fillId="0" borderId="35" xfId="0" applyFont="1" applyFill="1"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3" fillId="0" borderId="35" xfId="0" applyFont="1" applyBorder="1" applyAlignment="1">
      <alignment horizontal="center" wrapText="1"/>
    </xf>
    <xf numFmtId="0" fontId="0" fillId="0" borderId="37" xfId="0" applyFont="1" applyBorder="1" applyAlignment="1">
      <alignment vertical="center" wrapText="1"/>
    </xf>
    <xf numFmtId="0" fontId="0" fillId="0" borderId="38" xfId="0" applyBorder="1" applyAlignment="1">
      <alignment/>
    </xf>
    <xf numFmtId="0" fontId="0" fillId="0" borderId="39" xfId="0" applyBorder="1" applyAlignment="1">
      <alignment/>
    </xf>
    <xf numFmtId="0" fontId="0" fillId="0" borderId="11" xfId="0" applyFont="1" applyBorder="1" applyAlignment="1">
      <alignment vertical="center" wrapText="1"/>
    </xf>
    <xf numFmtId="0" fontId="0" fillId="0" borderId="0" xfId="0" applyBorder="1" applyAlignment="1">
      <alignment/>
    </xf>
    <xf numFmtId="0" fontId="0" fillId="0" borderId="10" xfId="0" applyBorder="1" applyAlignment="1">
      <alignment/>
    </xf>
    <xf numFmtId="0" fontId="3" fillId="0" borderId="40" xfId="0" applyFont="1" applyBorder="1" applyAlignment="1">
      <alignment horizontal="center" wrapText="1"/>
    </xf>
    <xf numFmtId="0" fontId="0" fillId="0" borderId="35" xfId="0" applyBorder="1" applyAlignment="1">
      <alignment wrapText="1"/>
    </xf>
    <xf numFmtId="0" fontId="0" fillId="0" borderId="36" xfId="0" applyBorder="1" applyAlignment="1">
      <alignment wrapText="1"/>
    </xf>
    <xf numFmtId="0" fontId="0" fillId="0" borderId="41" xfId="0" applyFont="1" applyBorder="1" applyAlignment="1">
      <alignment horizontal="center" wrapText="1"/>
    </xf>
    <xf numFmtId="0" fontId="5" fillId="0" borderId="24" xfId="0" applyFont="1" applyBorder="1" applyAlignment="1">
      <alignment horizontal="center" wrapText="1"/>
    </xf>
    <xf numFmtId="0" fontId="5" fillId="0" borderId="24" xfId="0" applyFont="1" applyBorder="1" applyAlignment="1">
      <alignment wrapText="1"/>
    </xf>
    <xf numFmtId="0" fontId="5" fillId="0" borderId="42" xfId="0" applyFont="1" applyBorder="1" applyAlignment="1">
      <alignment wrapText="1"/>
    </xf>
    <xf numFmtId="0" fontId="0" fillId="0" borderId="16" xfId="0" applyFont="1" applyBorder="1" applyAlignment="1">
      <alignment horizontal="center" wrapText="1"/>
    </xf>
    <xf numFmtId="0" fontId="0" fillId="0" borderId="16" xfId="0" applyBorder="1" applyAlignment="1">
      <alignment wrapText="1"/>
    </xf>
    <xf numFmtId="0" fontId="0" fillId="0" borderId="17" xfId="0" applyBorder="1" applyAlignment="1">
      <alignment wrapText="1"/>
    </xf>
    <xf numFmtId="0" fontId="0" fillId="36" borderId="16" xfId="0" applyFill="1" applyBorder="1" applyAlignment="1">
      <alignment horizontal="center"/>
    </xf>
    <xf numFmtId="0" fontId="0" fillId="0" borderId="16" xfId="0" applyBorder="1" applyAlignment="1">
      <alignment/>
    </xf>
    <xf numFmtId="171" fontId="0" fillId="36" borderId="16" xfId="0" applyNumberFormat="1" applyFill="1" applyBorder="1" applyAlignment="1">
      <alignment horizontal="center"/>
    </xf>
    <xf numFmtId="0" fontId="27" fillId="0" borderId="0" xfId="0" applyFont="1" applyFill="1" applyBorder="1" applyAlignment="1">
      <alignment horizontal="left" vertical="top" wrapText="1"/>
    </xf>
    <xf numFmtId="0" fontId="0" fillId="0" borderId="20" xfId="0" applyFont="1" applyBorder="1" applyAlignment="1">
      <alignment horizontal="center" wrapText="1"/>
    </xf>
    <xf numFmtId="0" fontId="0" fillId="0" borderId="21" xfId="0" applyBorder="1" applyAlignment="1">
      <alignment vertical="center" wrapText="1"/>
    </xf>
    <xf numFmtId="0" fontId="5" fillId="0" borderId="42" xfId="0" applyFont="1" applyBorder="1" applyAlignment="1">
      <alignment horizontal="center" wrapText="1"/>
    </xf>
    <xf numFmtId="0" fontId="5" fillId="0" borderId="0" xfId="0" applyFont="1" applyFill="1" applyBorder="1" applyAlignment="1">
      <alignment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Fill="1" applyBorder="1" applyAlignment="1">
      <alignment wrapText="1"/>
    </xf>
    <xf numFmtId="0" fontId="0" fillId="0" borderId="0" xfId="0" applyFill="1" applyBorder="1" applyAlignment="1">
      <alignment wrapText="1"/>
    </xf>
    <xf numFmtId="0" fontId="0" fillId="36" borderId="15" xfId="0" applyFill="1" applyBorder="1" applyAlignment="1">
      <alignment horizontal="center"/>
    </xf>
    <xf numFmtId="0" fontId="0" fillId="36" borderId="16" xfId="0" applyFill="1" applyBorder="1" applyAlignment="1">
      <alignment/>
    </xf>
    <xf numFmtId="0" fontId="0" fillId="0" borderId="0" xfId="0" applyFill="1" applyBorder="1" applyAlignment="1">
      <alignment/>
    </xf>
    <xf numFmtId="0" fontId="0" fillId="37" borderId="0" xfId="0" applyFill="1" applyBorder="1" applyAlignment="1">
      <alignment/>
    </xf>
    <xf numFmtId="0" fontId="3" fillId="0" borderId="15" xfId="0" applyFont="1" applyBorder="1" applyAlignment="1">
      <alignment horizontal="center"/>
    </xf>
    <xf numFmtId="0" fontId="3" fillId="0" borderId="17" xfId="0" applyFont="1" applyBorder="1" applyAlignment="1">
      <alignment horizontal="center"/>
    </xf>
    <xf numFmtId="0" fontId="3" fillId="0" borderId="21" xfId="0" applyFont="1" applyBorder="1" applyAlignment="1">
      <alignment horizontal="center" vertical="center"/>
    </xf>
    <xf numFmtId="0" fontId="0" fillId="0" borderId="21" xfId="0" applyFont="1" applyBorder="1" applyAlignment="1">
      <alignment horizontal="center"/>
    </xf>
    <xf numFmtId="0" fontId="0" fillId="0" borderId="17" xfId="0" applyBorder="1" applyAlignment="1">
      <alignment horizontal="center"/>
    </xf>
    <xf numFmtId="0" fontId="0" fillId="0" borderId="17" xfId="0" applyFont="1" applyBorder="1" applyAlignment="1">
      <alignment horizontal="center"/>
    </xf>
    <xf numFmtId="0" fontId="0" fillId="0" borderId="37" xfId="0" applyFont="1" applyBorder="1" applyAlignment="1">
      <alignment horizontal="center" vertical="center" wrapText="1"/>
    </xf>
    <xf numFmtId="0" fontId="0" fillId="0" borderId="39" xfId="0" applyBorder="1" applyAlignment="1">
      <alignment horizontal="center" vertical="center" wrapText="1"/>
    </xf>
    <xf numFmtId="0" fontId="0" fillId="37" borderId="13" xfId="0" applyFill="1" applyBorder="1" applyAlignment="1">
      <alignment/>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5" fillId="0" borderId="44" xfId="0" applyFont="1" applyBorder="1" applyAlignment="1">
      <alignment horizontal="center" wrapText="1"/>
    </xf>
    <xf numFmtId="0" fontId="5" fillId="0" borderId="45" xfId="0" applyFont="1" applyBorder="1" applyAlignment="1">
      <alignment horizontal="center" wrapText="1"/>
    </xf>
    <xf numFmtId="0" fontId="0" fillId="0" borderId="21" xfId="0" applyFont="1" applyBorder="1" applyAlignment="1">
      <alignment horizontal="left" vertical="center" wrapText="1"/>
    </xf>
    <xf numFmtId="11" fontId="0" fillId="33" borderId="21" xfId="0" applyNumberFormat="1" applyFill="1" applyBorder="1" applyAlignment="1">
      <alignment horizontal="center" vertical="center"/>
    </xf>
    <xf numFmtId="0" fontId="0" fillId="33" borderId="15" xfId="0" applyNumberForma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38" borderId="28" xfId="0" applyFill="1" applyBorder="1" applyAlignment="1">
      <alignment horizontal="left" vertical="center" wrapText="1"/>
    </xf>
    <xf numFmtId="0" fontId="0" fillId="37" borderId="28"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21" xfId="0" applyFont="1" applyBorder="1" applyAlignment="1">
      <alignment horizontal="left" vertical="center"/>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0" fillId="38" borderId="21" xfId="0" applyFill="1" applyBorder="1" applyAlignment="1">
      <alignment horizontal="left" vertical="center" wrapText="1"/>
    </xf>
    <xf numFmtId="11" fontId="0" fillId="37" borderId="21" xfId="0" applyNumberFormat="1" applyFont="1" applyFill="1" applyBorder="1" applyAlignment="1">
      <alignment horizontal="center" vertical="center"/>
    </xf>
    <xf numFmtId="0" fontId="3" fillId="0" borderId="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6" xfId="0" applyFon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3" fillId="0" borderId="47" xfId="0" applyFont="1" applyBorder="1" applyAlignment="1">
      <alignment horizontal="center" wrapText="1"/>
    </xf>
    <xf numFmtId="0" fontId="3" fillId="0" borderId="41" xfId="0" applyFont="1" applyBorder="1" applyAlignment="1">
      <alignment horizontal="center" wrapText="1"/>
    </xf>
    <xf numFmtId="0" fontId="3" fillId="0" borderId="48" xfId="0" applyFont="1" applyFill="1" applyBorder="1" applyAlignment="1">
      <alignment horizontal="center" wrapText="1"/>
    </xf>
    <xf numFmtId="0" fontId="0" fillId="0" borderId="49" xfId="0" applyBorder="1" applyAlignment="1">
      <alignment wrapText="1"/>
    </xf>
    <xf numFmtId="0" fontId="0" fillId="0" borderId="35" xfId="0" applyFont="1" applyBorder="1" applyAlignment="1">
      <alignment horizontal="center" wrapText="1"/>
    </xf>
    <xf numFmtId="0" fontId="0" fillId="0" borderId="50" xfId="0" applyBorder="1" applyAlignment="1">
      <alignment horizontal="center" wrapText="1"/>
    </xf>
    <xf numFmtId="0" fontId="0" fillId="0" borderId="51" xfId="0" applyBorder="1" applyAlignment="1">
      <alignment wrapText="1"/>
    </xf>
    <xf numFmtId="0" fontId="0" fillId="0" borderId="36" xfId="0" applyFont="1" applyBorder="1" applyAlignment="1">
      <alignment horizontal="center" wrapText="1"/>
    </xf>
    <xf numFmtId="0" fontId="0" fillId="0" borderId="52" xfId="0" applyBorder="1" applyAlignment="1">
      <alignment horizontal="center" wrapText="1"/>
    </xf>
    <xf numFmtId="0" fontId="3" fillId="0" borderId="36" xfId="0" applyFont="1" applyBorder="1" applyAlignment="1">
      <alignment horizontal="center" wrapText="1"/>
    </xf>
    <xf numFmtId="11" fontId="0" fillId="0" borderId="0" xfId="0" applyNumberFormat="1" applyFont="1" applyFill="1" applyBorder="1" applyAlignment="1">
      <alignment horizontal="center" wrapText="1"/>
    </xf>
    <xf numFmtId="11" fontId="0" fillId="35" borderId="53" xfId="0" applyNumberFormat="1" applyFill="1" applyBorder="1" applyAlignment="1">
      <alignment horizontal="center"/>
    </xf>
    <xf numFmtId="0" fontId="3" fillId="0" borderId="0" xfId="0" applyFont="1" applyBorder="1" applyAlignment="1">
      <alignment horizontal="center"/>
    </xf>
    <xf numFmtId="11" fontId="0" fillId="35" borderId="10" xfId="0" applyNumberFormat="1" applyFill="1" applyBorder="1" applyAlignment="1">
      <alignment horizontal="center"/>
    </xf>
    <xf numFmtId="0" fontId="3" fillId="0" borderId="43" xfId="0" applyFont="1" applyBorder="1" applyAlignment="1">
      <alignment/>
    </xf>
    <xf numFmtId="11" fontId="0" fillId="0" borderId="24" xfId="0" applyNumberFormat="1" applyFont="1" applyFill="1" applyBorder="1" applyAlignment="1">
      <alignment horizontal="center"/>
    </xf>
    <xf numFmtId="11" fontId="0" fillId="35" borderId="42" xfId="0" applyNumberFormat="1" applyFill="1" applyBorder="1" applyAlignment="1">
      <alignment horizontal="center"/>
    </xf>
    <xf numFmtId="0" fontId="0" fillId="0" borderId="0" xfId="0" applyBorder="1" applyAlignment="1">
      <alignment horizont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Fill="1" applyBorder="1" applyAlignment="1">
      <alignment vertical="center" wrapText="1"/>
    </xf>
    <xf numFmtId="0" fontId="0" fillId="36" borderId="32" xfId="0" applyFont="1" applyFill="1" applyBorder="1" applyAlignment="1">
      <alignment horizontal="left" wrapText="1"/>
    </xf>
    <xf numFmtId="0" fontId="0" fillId="36" borderId="33" xfId="0" applyFont="1" applyFill="1" applyBorder="1" applyAlignment="1">
      <alignment horizontal="left" wrapText="1"/>
    </xf>
    <xf numFmtId="0" fontId="0" fillId="36" borderId="34" xfId="0" applyFont="1" applyFill="1" applyBorder="1" applyAlignment="1">
      <alignment horizontal="left" wrapText="1"/>
    </xf>
    <xf numFmtId="0" fontId="28" fillId="0" borderId="21" xfId="0" applyFont="1" applyFill="1" applyBorder="1" applyAlignment="1">
      <alignment horizontal="left" vertical="top" wrapText="1"/>
    </xf>
    <xf numFmtId="0" fontId="30" fillId="0" borderId="21"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0" xfId="0" applyFont="1" applyFill="1" applyBorder="1" applyAlignment="1">
      <alignment horizontal="left" vertical="center" wrapText="1"/>
    </xf>
    <xf numFmtId="172" fontId="3" fillId="0" borderId="11" xfId="0" applyNumberFormat="1" applyFont="1" applyFill="1" applyBorder="1" applyAlignment="1">
      <alignment horizontal="center" vertical="center" wrapText="1"/>
    </xf>
    <xf numFmtId="172" fontId="0" fillId="0" borderId="0" xfId="0" applyNumberFormat="1" applyFont="1" applyFill="1" applyBorder="1" applyAlignment="1">
      <alignment horizontal="center" vertical="center" wrapText="1"/>
    </xf>
    <xf numFmtId="172" fontId="3" fillId="0" borderId="0" xfId="0" applyNumberFormat="1" applyFont="1" applyFill="1" applyBorder="1" applyAlignment="1">
      <alignment horizontal="center" vertical="center" wrapText="1"/>
    </xf>
    <xf numFmtId="172"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0" fillId="0" borderId="0" xfId="0" applyFont="1" applyFill="1" applyBorder="1" applyAlignment="1">
      <alignment horizontal="left" vertical="top" wrapText="1"/>
    </xf>
    <xf numFmtId="173" fontId="0" fillId="0" borderId="11"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wrapText="1"/>
    </xf>
    <xf numFmtId="173" fontId="0"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1" fontId="0" fillId="0" borderId="11" xfId="0" applyNumberFormat="1" applyFont="1" applyFill="1" applyBorder="1" applyAlignment="1">
      <alignment horizontal="center" vertical="top" wrapText="1"/>
    </xf>
    <xf numFmtId="11" fontId="0" fillId="0" borderId="0" xfId="0" applyNumberFormat="1" applyFont="1" applyFill="1" applyBorder="1" applyAlignment="1">
      <alignment horizontal="center" vertical="top" wrapText="1"/>
    </xf>
    <xf numFmtId="11" fontId="0" fillId="0" borderId="10" xfId="0" applyNumberFormat="1" applyFont="1" applyFill="1" applyBorder="1" applyAlignment="1">
      <alignment horizontal="center" vertical="top" wrapText="1"/>
    </xf>
    <xf numFmtId="11" fontId="0" fillId="0" borderId="10" xfId="0" applyNumberFormat="1" applyFont="1" applyBorder="1" applyAlignment="1">
      <alignment horizontal="center" vertical="center"/>
    </xf>
    <xf numFmtId="0" fontId="3"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3" fillId="0" borderId="54" xfId="0" applyFont="1" applyFill="1" applyBorder="1" applyAlignment="1">
      <alignment horizontal="left" vertical="top" wrapText="1"/>
    </xf>
    <xf numFmtId="11" fontId="0" fillId="0" borderId="43" xfId="0" applyNumberFormat="1" applyFont="1" applyFill="1" applyBorder="1" applyAlignment="1">
      <alignment horizontal="center" vertical="top" wrapText="1"/>
    </xf>
    <xf numFmtId="11" fontId="0" fillId="0" borderId="24" xfId="0" applyNumberFormat="1" applyFont="1" applyFill="1" applyBorder="1" applyAlignment="1">
      <alignment horizontal="center" vertical="top" wrapText="1"/>
    </xf>
    <xf numFmtId="11" fontId="0" fillId="0" borderId="42" xfId="0" applyNumberFormat="1" applyFont="1" applyFill="1" applyBorder="1" applyAlignment="1">
      <alignment horizontal="center" vertical="top" wrapText="1"/>
    </xf>
    <xf numFmtId="11" fontId="0" fillId="0" borderId="42" xfId="0" applyNumberFormat="1" applyFont="1" applyBorder="1" applyAlignment="1">
      <alignment horizontal="center" vertical="center"/>
    </xf>
    <xf numFmtId="0" fontId="0" fillId="39" borderId="37" xfId="0" applyFill="1" applyBorder="1" applyAlignment="1">
      <alignment horizontal="left" vertical="top" wrapText="1"/>
    </xf>
    <xf numFmtId="0" fontId="0" fillId="39" borderId="38" xfId="0" applyFill="1" applyBorder="1" applyAlignment="1">
      <alignment horizontal="left" vertical="top" wrapText="1"/>
    </xf>
    <xf numFmtId="0" fontId="0" fillId="39" borderId="39" xfId="0" applyFill="1" applyBorder="1" applyAlignment="1">
      <alignment horizontal="left" vertical="top" wrapText="1"/>
    </xf>
    <xf numFmtId="0" fontId="0" fillId="39" borderId="11" xfId="0" applyFill="1" applyBorder="1" applyAlignment="1">
      <alignment horizontal="left" vertical="top" wrapText="1"/>
    </xf>
    <xf numFmtId="0" fontId="0" fillId="39" borderId="0" xfId="0" applyFill="1" applyBorder="1" applyAlignment="1">
      <alignment horizontal="left" vertical="top" wrapText="1"/>
    </xf>
    <xf numFmtId="0" fontId="0" fillId="39" borderId="10" xfId="0" applyFill="1" applyBorder="1" applyAlignment="1">
      <alignment horizontal="left" vertical="top" wrapText="1"/>
    </xf>
    <xf numFmtId="0" fontId="0" fillId="39" borderId="43" xfId="0" applyFill="1" applyBorder="1" applyAlignment="1">
      <alignment horizontal="left" vertical="top" wrapText="1"/>
    </xf>
    <xf numFmtId="0" fontId="0" fillId="39" borderId="24" xfId="0" applyFill="1" applyBorder="1" applyAlignment="1">
      <alignment horizontal="left" vertical="top" wrapText="1"/>
    </xf>
    <xf numFmtId="0" fontId="0" fillId="39" borderId="42" xfId="0" applyFill="1" applyBorder="1" applyAlignment="1">
      <alignment horizontal="left" vertical="top" wrapText="1"/>
    </xf>
    <xf numFmtId="0" fontId="0" fillId="40" borderId="0" xfId="0" applyFill="1" applyAlignment="1">
      <alignment/>
    </xf>
    <xf numFmtId="0" fontId="5" fillId="40" borderId="11" xfId="0" applyFont="1" applyFill="1" applyBorder="1" applyAlignment="1">
      <alignment wrapText="1"/>
    </xf>
    <xf numFmtId="0" fontId="5" fillId="40" borderId="0" xfId="0" applyFont="1" applyFill="1" applyBorder="1" applyAlignment="1">
      <alignment wrapText="1"/>
    </xf>
    <xf numFmtId="0" fontId="0" fillId="40" borderId="11" xfId="0" applyFont="1" applyFill="1" applyBorder="1" applyAlignment="1">
      <alignment wrapText="1"/>
    </xf>
    <xf numFmtId="0" fontId="0" fillId="40" borderId="0" xfId="0" applyFont="1" applyFill="1" applyBorder="1" applyAlignment="1">
      <alignment wrapText="1"/>
    </xf>
    <xf numFmtId="0" fontId="0" fillId="40" borderId="0" xfId="0" applyFill="1" applyBorder="1" applyAlignment="1">
      <alignment wrapText="1"/>
    </xf>
    <xf numFmtId="0" fontId="0" fillId="40" borderId="11" xfId="0" applyFill="1" applyBorder="1" applyAlignment="1">
      <alignment/>
    </xf>
    <xf numFmtId="0" fontId="0" fillId="40" borderId="0" xfId="0" applyFill="1" applyBorder="1" applyAlignment="1">
      <alignment/>
    </xf>
    <xf numFmtId="0" fontId="0" fillId="40" borderId="0" xfId="0" applyFill="1" applyBorder="1" applyAlignment="1">
      <alignment/>
    </xf>
    <xf numFmtId="0" fontId="0" fillId="40" borderId="0" xfId="0" applyFill="1" applyBorder="1" applyAlignment="1">
      <alignment horizontal="center" wrapText="1"/>
    </xf>
    <xf numFmtId="0" fontId="3" fillId="40" borderId="55" xfId="0" applyFont="1" applyFill="1" applyBorder="1" applyAlignment="1">
      <alignment horizontal="center" wrapText="1"/>
    </xf>
    <xf numFmtId="0" fontId="3" fillId="40" borderId="0" xfId="0" applyFont="1" applyFill="1" applyBorder="1" applyAlignment="1">
      <alignment horizontal="center" wrapText="1"/>
    </xf>
    <xf numFmtId="11" fontId="0" fillId="40" borderId="0" xfId="0" applyNumberFormat="1" applyFill="1" applyBorder="1" applyAlignment="1">
      <alignment/>
    </xf>
    <xf numFmtId="0" fontId="0" fillId="40" borderId="55" xfId="0" applyFont="1" applyFill="1" applyBorder="1" applyAlignment="1">
      <alignment vertical="center" wrapText="1"/>
    </xf>
    <xf numFmtId="0" fontId="0" fillId="40" borderId="0" xfId="0" applyFont="1" applyFill="1" applyBorder="1" applyAlignment="1">
      <alignment vertical="center" wrapText="1"/>
    </xf>
    <xf numFmtId="0" fontId="0" fillId="40" borderId="55" xfId="0" applyFont="1" applyFill="1" applyBorder="1" applyAlignment="1">
      <alignment wrapText="1"/>
    </xf>
    <xf numFmtId="0" fontId="3" fillId="40" borderId="0" xfId="0" applyFont="1" applyFill="1" applyBorder="1" applyAlignment="1">
      <alignment horizontal="center"/>
    </xf>
    <xf numFmtId="0" fontId="0" fillId="40" borderId="0" xfId="0" applyFill="1" applyAlignment="1">
      <alignment horizontal="center"/>
    </xf>
    <xf numFmtId="0" fontId="0" fillId="40" borderId="0" xfId="0" applyFont="1" applyFill="1" applyBorder="1" applyAlignment="1">
      <alignment horizontal="center" wrapText="1"/>
    </xf>
    <xf numFmtId="0" fontId="0" fillId="40" borderId="16" xfId="0" applyFill="1" applyBorder="1" applyAlignment="1">
      <alignment/>
    </xf>
    <xf numFmtId="0" fontId="0" fillId="40" borderId="17" xfId="0" applyFill="1" applyBorder="1" applyAlignment="1">
      <alignment/>
    </xf>
    <xf numFmtId="0" fontId="3" fillId="40" borderId="19" xfId="0" applyFont="1" applyFill="1" applyBorder="1" applyAlignment="1">
      <alignment horizontal="center" wrapText="1"/>
    </xf>
    <xf numFmtId="0" fontId="3" fillId="40" borderId="22" xfId="0" applyFont="1" applyFill="1" applyBorder="1" applyAlignment="1">
      <alignment horizontal="center" wrapText="1"/>
    </xf>
    <xf numFmtId="0" fontId="3" fillId="40" borderId="18" xfId="0" applyFont="1" applyFill="1" applyBorder="1" applyAlignment="1">
      <alignment horizontal="center" wrapText="1"/>
    </xf>
    <xf numFmtId="0" fontId="3" fillId="4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IR\Toxics%20EF%20Draft\Miscellaneous\References\Plastics%20and%20Resins\Polyeth%20Refs%20used\Polyethylene%20VOC%20Speciation%20Deriv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T VOC Worse Case"/>
      <sheetName val="PET VOC Detailed"/>
      <sheetName val="EDIT-Polyethylene"/>
      <sheetName val="DRAFT-Polyethylene"/>
      <sheetName val="Ref-Sheet"/>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48"/>
  <sheetViews>
    <sheetView tabSelected="1" zoomScale="130" zoomScaleNormal="130" zoomScalePageLayoutView="0" workbookViewId="0" topLeftCell="A1">
      <selection activeCell="B4" sqref="B4"/>
    </sheetView>
  </sheetViews>
  <sheetFormatPr defaultColWidth="9.140625" defaultRowHeight="12.75"/>
  <cols>
    <col min="1" max="1" width="19.7109375" style="0" customWidth="1"/>
    <col min="2" max="2" width="12.7109375" style="8" customWidth="1"/>
    <col min="3" max="7" width="12.7109375" style="0" customWidth="1"/>
  </cols>
  <sheetData>
    <row r="1" spans="1:19" ht="39.75" customHeight="1" thickBot="1">
      <c r="A1" s="20" t="s">
        <v>10</v>
      </c>
      <c r="B1" s="81" t="s">
        <v>18</v>
      </c>
      <c r="C1" s="82"/>
      <c r="D1" s="82"/>
      <c r="E1" s="82"/>
      <c r="F1" s="82"/>
      <c r="G1" s="83"/>
      <c r="H1" s="199"/>
      <c r="I1" s="199"/>
      <c r="J1" s="199"/>
      <c r="K1" s="199"/>
      <c r="L1" s="199"/>
      <c r="M1" s="199"/>
      <c r="N1" s="199"/>
      <c r="O1" s="199"/>
      <c r="P1" s="199"/>
      <c r="Q1" s="199"/>
      <c r="R1" s="199"/>
      <c r="S1" s="199"/>
    </row>
    <row r="2" spans="1:19" ht="43.5" customHeight="1" thickBot="1">
      <c r="A2" s="19" t="s">
        <v>6</v>
      </c>
      <c r="B2" s="84" t="s">
        <v>35</v>
      </c>
      <c r="C2" s="85"/>
      <c r="D2" s="85"/>
      <c r="E2" s="85"/>
      <c r="F2" s="85"/>
      <c r="G2" s="86"/>
      <c r="H2" s="199"/>
      <c r="I2" s="199"/>
      <c r="J2" s="199"/>
      <c r="K2" s="199"/>
      <c r="L2" s="199"/>
      <c r="M2" s="199"/>
      <c r="N2" s="199"/>
      <c r="O2" s="199"/>
      <c r="P2" s="199"/>
      <c r="Q2" s="199"/>
      <c r="R2" s="199"/>
      <c r="S2" s="199"/>
    </row>
    <row r="3" spans="1:19" ht="13.5" thickBot="1">
      <c r="A3" s="9" t="s">
        <v>11</v>
      </c>
      <c r="B3" s="87" t="s">
        <v>8</v>
      </c>
      <c r="C3" s="88"/>
      <c r="D3" s="10" t="s">
        <v>7</v>
      </c>
      <c r="E3" s="89">
        <v>43137</v>
      </c>
      <c r="F3" s="89"/>
      <c r="G3" s="11"/>
      <c r="H3" s="199"/>
      <c r="I3" s="199"/>
      <c r="J3" s="199"/>
      <c r="K3" s="199"/>
      <c r="L3" s="199"/>
      <c r="M3" s="199"/>
      <c r="N3" s="199"/>
      <c r="O3" s="199"/>
      <c r="P3" s="199"/>
      <c r="Q3" s="199"/>
      <c r="R3" s="199"/>
      <c r="S3" s="199"/>
    </row>
    <row r="4" spans="1:19" ht="12.75">
      <c r="A4" s="3" t="s">
        <v>0</v>
      </c>
      <c r="B4" s="54"/>
      <c r="C4" s="16"/>
      <c r="D4" s="16"/>
      <c r="F4" s="1"/>
      <c r="G4" s="2"/>
      <c r="H4" s="199"/>
      <c r="I4" s="199"/>
      <c r="J4" s="199"/>
      <c r="K4" s="199"/>
      <c r="L4" s="199"/>
      <c r="M4" s="199"/>
      <c r="N4" s="199"/>
      <c r="O4" s="199"/>
      <c r="P4" s="199"/>
      <c r="Q4" s="199"/>
      <c r="R4" s="199"/>
      <c r="S4" s="199"/>
    </row>
    <row r="5" spans="1:19" ht="12.75">
      <c r="A5" s="3" t="s">
        <v>1</v>
      </c>
      <c r="B5" s="16"/>
      <c r="C5" s="16"/>
      <c r="D5" s="16"/>
      <c r="F5" s="1"/>
      <c r="G5" s="2"/>
      <c r="H5" s="199"/>
      <c r="I5" s="199"/>
      <c r="J5" s="199"/>
      <c r="K5" s="199"/>
      <c r="L5" s="199"/>
      <c r="M5" s="199"/>
      <c r="N5" s="199"/>
      <c r="O5" s="199"/>
      <c r="P5" s="199"/>
      <c r="Q5" s="199"/>
      <c r="R5" s="199"/>
      <c r="S5" s="199"/>
    </row>
    <row r="6" spans="1:19" ht="13.5" thickBot="1">
      <c r="A6" s="4" t="s">
        <v>2</v>
      </c>
      <c r="B6" s="17"/>
      <c r="C6" s="17"/>
      <c r="D6" s="17"/>
      <c r="E6" s="5"/>
      <c r="F6" s="5"/>
      <c r="G6" s="6"/>
      <c r="H6" s="207"/>
      <c r="I6" s="199"/>
      <c r="J6" s="199"/>
      <c r="K6" s="199"/>
      <c r="L6" s="199"/>
      <c r="M6" s="199"/>
      <c r="N6" s="199"/>
      <c r="O6" s="199"/>
      <c r="P6" s="199"/>
      <c r="Q6" s="199"/>
      <c r="R6" s="199"/>
      <c r="S6" s="199"/>
    </row>
    <row r="7" spans="1:19" ht="19.5" thickBot="1" thickTop="1">
      <c r="A7" s="18" t="s">
        <v>12</v>
      </c>
      <c r="B7" s="44" t="s">
        <v>19</v>
      </c>
      <c r="C7" s="44" t="s">
        <v>20</v>
      </c>
      <c r="D7" s="55" t="s">
        <v>13</v>
      </c>
      <c r="E7" s="56"/>
      <c r="F7" s="56"/>
      <c r="G7" s="57"/>
      <c r="H7" s="199"/>
      <c r="I7" s="199"/>
      <c r="J7" s="199"/>
      <c r="K7" s="199"/>
      <c r="L7" s="199"/>
      <c r="M7" s="199"/>
      <c r="N7" s="199"/>
      <c r="O7" s="199"/>
      <c r="P7" s="199"/>
      <c r="Q7" s="199"/>
      <c r="R7" s="199"/>
      <c r="S7" s="199"/>
    </row>
    <row r="8" spans="1:19" ht="13.5" customHeight="1" thickBot="1">
      <c r="A8" s="22" t="s">
        <v>15</v>
      </c>
      <c r="B8" s="34">
        <v>0.8</v>
      </c>
      <c r="C8" s="21">
        <v>120</v>
      </c>
      <c r="D8" s="71" t="s">
        <v>88</v>
      </c>
      <c r="E8" s="72"/>
      <c r="F8" s="72"/>
      <c r="G8" s="73"/>
      <c r="H8" s="199"/>
      <c r="I8" s="199"/>
      <c r="J8" s="199"/>
      <c r="K8" s="199"/>
      <c r="L8" s="199"/>
      <c r="M8" s="199"/>
      <c r="N8" s="199"/>
      <c r="O8" s="199"/>
      <c r="P8" s="199"/>
      <c r="Q8" s="199"/>
      <c r="R8" s="199"/>
      <c r="S8" s="199"/>
    </row>
    <row r="9" spans="1:19" ht="21.75" customHeight="1" thickBot="1">
      <c r="A9" s="22"/>
      <c r="B9" s="45"/>
      <c r="C9" s="46"/>
      <c r="D9" s="74"/>
      <c r="E9" s="75"/>
      <c r="F9" s="75"/>
      <c r="G9" s="76"/>
      <c r="H9" s="199"/>
      <c r="I9" s="199"/>
      <c r="J9" s="199"/>
      <c r="K9" s="199"/>
      <c r="L9" s="199"/>
      <c r="M9" s="199"/>
      <c r="N9" s="199"/>
      <c r="O9" s="199"/>
      <c r="P9" s="199"/>
      <c r="Q9" s="199"/>
      <c r="R9" s="199"/>
      <c r="S9" s="199"/>
    </row>
    <row r="10" spans="1:19" ht="13.5" thickBot="1">
      <c r="A10" s="58" t="s">
        <v>29</v>
      </c>
      <c r="B10" s="59"/>
      <c r="C10" s="59"/>
      <c r="D10" s="59"/>
      <c r="E10" s="59"/>
      <c r="F10" s="59"/>
      <c r="G10" s="60"/>
      <c r="H10" s="199"/>
      <c r="I10" s="199"/>
      <c r="J10" s="199"/>
      <c r="K10" s="199"/>
      <c r="L10" s="199"/>
      <c r="M10" s="199"/>
      <c r="N10" s="199"/>
      <c r="O10" s="199"/>
      <c r="P10" s="199"/>
      <c r="Q10" s="199"/>
      <c r="R10" s="199"/>
      <c r="S10" s="199"/>
    </row>
    <row r="11" spans="1:19" ht="13.5" customHeight="1">
      <c r="A11" s="70" t="s">
        <v>16</v>
      </c>
      <c r="B11" s="70" t="s">
        <v>3</v>
      </c>
      <c r="C11" s="80" t="s">
        <v>32</v>
      </c>
      <c r="D11" s="70" t="s">
        <v>4</v>
      </c>
      <c r="E11" s="67" t="s">
        <v>5</v>
      </c>
      <c r="F11" s="207"/>
      <c r="G11" s="199"/>
      <c r="H11" s="199"/>
      <c r="I11" s="199"/>
      <c r="J11" s="199"/>
      <c r="K11" s="199"/>
      <c r="L11" s="199"/>
      <c r="M11" s="199"/>
      <c r="N11" s="199"/>
      <c r="O11" s="199"/>
      <c r="P11" s="199"/>
      <c r="Q11" s="199"/>
      <c r="R11" s="199"/>
      <c r="S11" s="199"/>
    </row>
    <row r="12" spans="1:19" ht="15.75" customHeight="1">
      <c r="A12" s="78"/>
      <c r="B12" s="68"/>
      <c r="C12" s="68"/>
      <c r="D12" s="68"/>
      <c r="E12" s="68"/>
      <c r="F12" s="207"/>
      <c r="G12" s="199"/>
      <c r="H12" s="199"/>
      <c r="I12" s="199"/>
      <c r="J12" s="199"/>
      <c r="K12" s="199"/>
      <c r="L12" s="199"/>
      <c r="M12" s="199"/>
      <c r="N12" s="199"/>
      <c r="O12" s="199"/>
      <c r="P12" s="199"/>
      <c r="Q12" s="199"/>
      <c r="R12" s="199"/>
      <c r="S12" s="199"/>
    </row>
    <row r="13" spans="1:19" ht="24.75" customHeight="1">
      <c r="A13" s="79"/>
      <c r="B13" s="69"/>
      <c r="C13" s="69"/>
      <c r="D13" s="69"/>
      <c r="E13" s="69"/>
      <c r="F13" s="207"/>
      <c r="G13" s="199"/>
      <c r="H13" s="199"/>
      <c r="I13" s="199"/>
      <c r="J13" s="199"/>
      <c r="K13" s="199"/>
      <c r="L13" s="199"/>
      <c r="M13" s="199"/>
      <c r="N13" s="199"/>
      <c r="O13" s="199"/>
      <c r="P13" s="199"/>
      <c r="Q13" s="199"/>
      <c r="R13" s="199"/>
      <c r="S13" s="199"/>
    </row>
    <row r="14" spans="1:19" ht="12.75">
      <c r="A14" s="25" t="s">
        <v>21</v>
      </c>
      <c r="B14" s="28">
        <v>75070</v>
      </c>
      <c r="C14" s="29">
        <v>4.43</v>
      </c>
      <c r="D14" s="36">
        <f aca="true" t="shared" si="0" ref="D14:D39">$B$8*C14</f>
        <v>3.544</v>
      </c>
      <c r="E14" s="37">
        <f aca="true" t="shared" si="1" ref="E14:E39">$C$8*C14</f>
        <v>531.5999999999999</v>
      </c>
      <c r="F14" s="199"/>
      <c r="G14" s="199"/>
      <c r="H14" s="199"/>
      <c r="I14" s="199"/>
      <c r="J14" s="199"/>
      <c r="K14" s="199"/>
      <c r="L14" s="199"/>
      <c r="M14" s="199"/>
      <c r="N14" s="199"/>
      <c r="O14" s="199"/>
      <c r="P14" s="199"/>
      <c r="Q14" s="199"/>
      <c r="R14" s="199"/>
      <c r="S14" s="199"/>
    </row>
    <row r="15" spans="1:19" ht="12.75">
      <c r="A15" s="48" t="s">
        <v>23</v>
      </c>
      <c r="B15" s="47">
        <v>107028</v>
      </c>
      <c r="C15" s="30">
        <v>0.07</v>
      </c>
      <c r="D15" s="38">
        <f t="shared" si="0"/>
        <v>0.05600000000000001</v>
      </c>
      <c r="E15" s="39">
        <f t="shared" si="1"/>
        <v>8.4</v>
      </c>
      <c r="F15" s="199"/>
      <c r="G15" s="199"/>
      <c r="H15" s="199"/>
      <c r="I15" s="199"/>
      <c r="J15" s="199"/>
      <c r="K15" s="199"/>
      <c r="L15" s="199"/>
      <c r="M15" s="199"/>
      <c r="N15" s="199"/>
      <c r="O15" s="199"/>
      <c r="P15" s="199"/>
      <c r="Q15" s="199"/>
      <c r="R15" s="199"/>
      <c r="S15" s="199"/>
    </row>
    <row r="16" spans="1:19" ht="12.75" customHeight="1">
      <c r="A16" s="48" t="s">
        <v>27</v>
      </c>
      <c r="B16" s="47">
        <v>79107</v>
      </c>
      <c r="C16" s="30">
        <v>0.02</v>
      </c>
      <c r="D16" s="38">
        <f t="shared" si="0"/>
        <v>0.016</v>
      </c>
      <c r="E16" s="39">
        <f t="shared" si="1"/>
        <v>2.4</v>
      </c>
      <c r="F16" s="199"/>
      <c r="G16" s="199"/>
      <c r="H16" s="199"/>
      <c r="I16" s="199"/>
      <c r="J16" s="199"/>
      <c r="K16" s="199"/>
      <c r="L16" s="199"/>
      <c r="M16" s="199"/>
      <c r="N16" s="199"/>
      <c r="O16" s="199"/>
      <c r="P16" s="199"/>
      <c r="Q16" s="199"/>
      <c r="R16" s="199"/>
      <c r="S16" s="199"/>
    </row>
    <row r="17" spans="1:19" ht="12.75">
      <c r="A17" s="49" t="s">
        <v>24</v>
      </c>
      <c r="B17" s="35">
        <v>74851</v>
      </c>
      <c r="C17" s="30">
        <v>1.58</v>
      </c>
      <c r="D17" s="38">
        <f t="shared" si="0"/>
        <v>1.2640000000000002</v>
      </c>
      <c r="E17" s="39">
        <f t="shared" si="1"/>
        <v>189.60000000000002</v>
      </c>
      <c r="F17" s="199"/>
      <c r="G17" s="199"/>
      <c r="H17" s="199"/>
      <c r="I17" s="199"/>
      <c r="J17" s="199"/>
      <c r="K17" s="199"/>
      <c r="L17" s="199"/>
      <c r="M17" s="199"/>
      <c r="N17" s="199"/>
      <c r="O17" s="199"/>
      <c r="P17" s="199"/>
      <c r="Q17" s="199"/>
      <c r="R17" s="199"/>
      <c r="S17" s="199"/>
    </row>
    <row r="18" spans="1:19" ht="12.75">
      <c r="A18" s="26" t="s">
        <v>22</v>
      </c>
      <c r="B18" s="7">
        <v>50000</v>
      </c>
      <c r="C18" s="30">
        <v>8.11</v>
      </c>
      <c r="D18" s="38">
        <f t="shared" si="0"/>
        <v>6.4879999999999995</v>
      </c>
      <c r="E18" s="39">
        <f t="shared" si="1"/>
        <v>973.1999999999999</v>
      </c>
      <c r="F18" s="199"/>
      <c r="G18" s="199"/>
      <c r="H18" s="199"/>
      <c r="I18" s="199"/>
      <c r="J18" s="199"/>
      <c r="K18" s="199"/>
      <c r="L18" s="199"/>
      <c r="M18" s="199"/>
      <c r="N18" s="199"/>
      <c r="O18" s="199"/>
      <c r="P18" s="199"/>
      <c r="Q18" s="199"/>
      <c r="R18" s="199"/>
      <c r="S18" s="199"/>
    </row>
    <row r="19" spans="1:19" ht="12.75">
      <c r="A19" s="50" t="s">
        <v>28</v>
      </c>
      <c r="B19" s="47">
        <v>78933</v>
      </c>
      <c r="C19" s="31">
        <v>5.25</v>
      </c>
      <c r="D19" s="40">
        <f t="shared" si="0"/>
        <v>4.2</v>
      </c>
      <c r="E19" s="41">
        <f t="shared" si="1"/>
        <v>630</v>
      </c>
      <c r="F19" s="199"/>
      <c r="G19" s="199"/>
      <c r="H19" s="199"/>
      <c r="I19" s="199"/>
      <c r="J19" s="199"/>
      <c r="K19" s="199"/>
      <c r="L19" s="199"/>
      <c r="M19" s="199"/>
      <c r="N19" s="199"/>
      <c r="O19" s="199"/>
      <c r="P19" s="199"/>
      <c r="Q19" s="199"/>
      <c r="R19" s="199"/>
      <c r="S19" s="199"/>
    </row>
    <row r="20" spans="1:19" ht="12.75">
      <c r="A20" s="26" t="s">
        <v>26</v>
      </c>
      <c r="B20" s="47">
        <v>123386</v>
      </c>
      <c r="C20" s="30">
        <v>3.26</v>
      </c>
      <c r="D20" s="38">
        <f t="shared" si="0"/>
        <v>2.608</v>
      </c>
      <c r="E20" s="39">
        <f t="shared" si="1"/>
        <v>391.2</v>
      </c>
      <c r="F20" s="199"/>
      <c r="G20" s="199"/>
      <c r="H20" s="199"/>
      <c r="I20" s="199"/>
      <c r="J20" s="199"/>
      <c r="K20" s="199"/>
      <c r="L20" s="199"/>
      <c r="M20" s="199"/>
      <c r="N20" s="199"/>
      <c r="O20" s="199"/>
      <c r="P20" s="199"/>
      <c r="Q20" s="199"/>
      <c r="R20" s="199"/>
      <c r="S20" s="199"/>
    </row>
    <row r="21" spans="1:19" ht="13.5" thickBot="1">
      <c r="A21" s="48" t="s">
        <v>25</v>
      </c>
      <c r="B21" s="47">
        <v>115071</v>
      </c>
      <c r="C21" s="30">
        <v>0.38</v>
      </c>
      <c r="D21" s="38">
        <f t="shared" si="0"/>
        <v>0.30400000000000005</v>
      </c>
      <c r="E21" s="39">
        <f t="shared" si="1"/>
        <v>45.6</v>
      </c>
      <c r="F21" s="199"/>
      <c r="G21" s="199"/>
      <c r="H21" s="199"/>
      <c r="I21" s="199"/>
      <c r="J21" s="199"/>
      <c r="K21" s="199"/>
      <c r="L21" s="199"/>
      <c r="M21" s="199"/>
      <c r="N21" s="199"/>
      <c r="O21" s="199"/>
      <c r="P21" s="199"/>
      <c r="Q21" s="199"/>
      <c r="R21" s="199"/>
      <c r="S21" s="199"/>
    </row>
    <row r="22" spans="1:19" ht="13.5" customHeight="1" thickBot="1">
      <c r="A22" s="58" t="s">
        <v>30</v>
      </c>
      <c r="B22" s="59"/>
      <c r="C22" s="59"/>
      <c r="D22" s="59"/>
      <c r="E22" s="59"/>
      <c r="F22" s="59"/>
      <c r="G22" s="60"/>
      <c r="H22" s="199"/>
      <c r="I22" s="199"/>
      <c r="J22" s="199"/>
      <c r="K22" s="199"/>
      <c r="L22" s="199"/>
      <c r="M22" s="199"/>
      <c r="N22" s="199"/>
      <c r="O22" s="199"/>
      <c r="P22" s="199"/>
      <c r="Q22" s="199"/>
      <c r="R22" s="199"/>
      <c r="S22" s="199"/>
    </row>
    <row r="23" spans="1:19" ht="12.75">
      <c r="A23" s="25" t="s">
        <v>21</v>
      </c>
      <c r="B23" s="28">
        <v>75070</v>
      </c>
      <c r="C23" s="30">
        <v>0.16</v>
      </c>
      <c r="D23" s="38">
        <f t="shared" si="0"/>
        <v>0.128</v>
      </c>
      <c r="E23" s="39">
        <f t="shared" si="1"/>
        <v>19.2</v>
      </c>
      <c r="F23" s="199"/>
      <c r="G23" s="199"/>
      <c r="H23" s="199"/>
      <c r="I23" s="199"/>
      <c r="J23" s="199"/>
      <c r="K23" s="199"/>
      <c r="L23" s="199"/>
      <c r="M23" s="199"/>
      <c r="N23" s="199"/>
      <c r="O23" s="199"/>
      <c r="P23" s="199"/>
      <c r="Q23" s="199"/>
      <c r="R23" s="199"/>
      <c r="S23" s="199"/>
    </row>
    <row r="24" spans="1:19" ht="12.75">
      <c r="A24" s="48" t="s">
        <v>23</v>
      </c>
      <c r="B24" s="47">
        <v>107028</v>
      </c>
      <c r="C24" s="30">
        <v>0.02</v>
      </c>
      <c r="D24" s="38">
        <f t="shared" si="0"/>
        <v>0.016</v>
      </c>
      <c r="E24" s="39">
        <f t="shared" si="1"/>
        <v>2.4</v>
      </c>
      <c r="F24" s="199"/>
      <c r="G24" s="199"/>
      <c r="H24" s="199"/>
      <c r="I24" s="199"/>
      <c r="J24" s="199"/>
      <c r="K24" s="199"/>
      <c r="L24" s="199"/>
      <c r="M24" s="199"/>
      <c r="N24" s="199"/>
      <c r="O24" s="199"/>
      <c r="P24" s="199"/>
      <c r="Q24" s="199"/>
      <c r="R24" s="199"/>
      <c r="S24" s="199"/>
    </row>
    <row r="25" spans="1:19" ht="15.75" customHeight="1">
      <c r="A25" s="48" t="s">
        <v>27</v>
      </c>
      <c r="B25" s="47">
        <v>79107</v>
      </c>
      <c r="C25" s="30">
        <v>0.02</v>
      </c>
      <c r="D25" s="38">
        <f t="shared" si="0"/>
        <v>0.016</v>
      </c>
      <c r="E25" s="39">
        <f t="shared" si="1"/>
        <v>2.4</v>
      </c>
      <c r="F25" s="199"/>
      <c r="G25" s="199"/>
      <c r="H25" s="199"/>
      <c r="I25" s="199"/>
      <c r="J25" s="199"/>
      <c r="K25" s="199"/>
      <c r="L25" s="199"/>
      <c r="M25" s="199"/>
      <c r="N25" s="199"/>
      <c r="O25" s="199"/>
      <c r="P25" s="199"/>
      <c r="Q25" s="199"/>
      <c r="R25" s="199"/>
      <c r="S25" s="199"/>
    </row>
    <row r="26" spans="1:19" ht="15.75" customHeight="1">
      <c r="A26" s="49" t="s">
        <v>24</v>
      </c>
      <c r="B26" s="35">
        <v>74851</v>
      </c>
      <c r="C26" s="30">
        <v>0.03</v>
      </c>
      <c r="D26" s="38">
        <f t="shared" si="0"/>
        <v>0.024</v>
      </c>
      <c r="E26" s="39">
        <f t="shared" si="1"/>
        <v>3.5999999999999996</v>
      </c>
      <c r="F26" s="199"/>
      <c r="G26" s="199"/>
      <c r="H26" s="199"/>
      <c r="I26" s="199"/>
      <c r="J26" s="199"/>
      <c r="K26" s="199"/>
      <c r="L26" s="199"/>
      <c r="M26" s="199"/>
      <c r="N26" s="199"/>
      <c r="O26" s="199"/>
      <c r="P26" s="199"/>
      <c r="Q26" s="199"/>
      <c r="R26" s="199"/>
      <c r="S26" s="199"/>
    </row>
    <row r="27" spans="1:19" ht="15.75" customHeight="1">
      <c r="A27" s="26" t="s">
        <v>22</v>
      </c>
      <c r="B27" s="7">
        <v>50000</v>
      </c>
      <c r="C27" s="30">
        <v>0.2</v>
      </c>
      <c r="D27" s="38">
        <f t="shared" si="0"/>
        <v>0.16000000000000003</v>
      </c>
      <c r="E27" s="39">
        <f t="shared" si="1"/>
        <v>24</v>
      </c>
      <c r="F27" s="199"/>
      <c r="G27" s="199"/>
      <c r="H27" s="199"/>
      <c r="I27" s="199"/>
      <c r="J27" s="199"/>
      <c r="K27" s="199"/>
      <c r="L27" s="199"/>
      <c r="M27" s="199"/>
      <c r="N27" s="199"/>
      <c r="O27" s="199"/>
      <c r="P27" s="199"/>
      <c r="Q27" s="199"/>
      <c r="R27" s="199"/>
      <c r="S27" s="199"/>
    </row>
    <row r="28" spans="1:19" ht="15.75" customHeight="1">
      <c r="A28" s="50" t="s">
        <v>28</v>
      </c>
      <c r="B28" s="47">
        <v>78933</v>
      </c>
      <c r="C28" s="30">
        <v>0.04</v>
      </c>
      <c r="D28" s="38">
        <f t="shared" si="0"/>
        <v>0.032</v>
      </c>
      <c r="E28" s="39">
        <f t="shared" si="1"/>
        <v>4.8</v>
      </c>
      <c r="F28" s="199"/>
      <c r="G28" s="199"/>
      <c r="H28" s="199"/>
      <c r="I28" s="199"/>
      <c r="J28" s="199"/>
      <c r="K28" s="199"/>
      <c r="L28" s="199"/>
      <c r="M28" s="199"/>
      <c r="N28" s="199"/>
      <c r="O28" s="199"/>
      <c r="P28" s="199"/>
      <c r="Q28" s="199"/>
      <c r="R28" s="199"/>
      <c r="S28" s="199"/>
    </row>
    <row r="29" spans="1:19" ht="15.75" customHeight="1">
      <c r="A29" s="26" t="s">
        <v>26</v>
      </c>
      <c r="B29" s="47">
        <v>123386</v>
      </c>
      <c r="C29" s="30">
        <v>0.05</v>
      </c>
      <c r="D29" s="38">
        <f t="shared" si="0"/>
        <v>0.04000000000000001</v>
      </c>
      <c r="E29" s="39">
        <f t="shared" si="1"/>
        <v>6</v>
      </c>
      <c r="F29" s="199"/>
      <c r="G29" s="199"/>
      <c r="H29" s="199"/>
      <c r="I29" s="199"/>
      <c r="J29" s="199"/>
      <c r="K29" s="199"/>
      <c r="L29" s="199"/>
      <c r="M29" s="199"/>
      <c r="N29" s="199"/>
      <c r="O29" s="199"/>
      <c r="P29" s="199"/>
      <c r="Q29" s="199"/>
      <c r="R29" s="199"/>
      <c r="S29" s="199"/>
    </row>
    <row r="30" spans="1:19" ht="15.75" customHeight="1" thickBot="1">
      <c r="A30" s="48" t="s">
        <v>25</v>
      </c>
      <c r="B30" s="47">
        <v>115071</v>
      </c>
      <c r="C30" s="30">
        <v>0.01</v>
      </c>
      <c r="D30" s="38">
        <f t="shared" si="0"/>
        <v>0.008</v>
      </c>
      <c r="E30" s="39">
        <f t="shared" si="1"/>
        <v>1.2</v>
      </c>
      <c r="F30" s="199"/>
      <c r="G30" s="199"/>
      <c r="H30" s="199"/>
      <c r="I30" s="199"/>
      <c r="J30" s="199"/>
      <c r="K30" s="199"/>
      <c r="L30" s="199"/>
      <c r="M30" s="199"/>
      <c r="N30" s="199"/>
      <c r="O30" s="199"/>
      <c r="P30" s="199"/>
      <c r="Q30" s="199"/>
      <c r="R30" s="199"/>
      <c r="S30" s="199"/>
    </row>
    <row r="31" spans="1:19" ht="15.75" customHeight="1" thickBot="1">
      <c r="A31" s="58" t="s">
        <v>31</v>
      </c>
      <c r="B31" s="59"/>
      <c r="C31" s="59"/>
      <c r="D31" s="59"/>
      <c r="E31" s="59"/>
      <c r="F31" s="59"/>
      <c r="G31" s="60"/>
      <c r="H31" s="199"/>
      <c r="I31" s="199"/>
      <c r="J31" s="199"/>
      <c r="K31" s="199"/>
      <c r="L31" s="199"/>
      <c r="M31" s="199"/>
      <c r="N31" s="199"/>
      <c r="O31" s="199"/>
      <c r="P31" s="199"/>
      <c r="Q31" s="199"/>
      <c r="R31" s="199"/>
      <c r="S31" s="199"/>
    </row>
    <row r="32" spans="1:19" ht="15.75" customHeight="1">
      <c r="A32" s="25" t="s">
        <v>21</v>
      </c>
      <c r="B32" s="28">
        <v>75070</v>
      </c>
      <c r="C32" s="30">
        <v>0.05</v>
      </c>
      <c r="D32" s="38">
        <f t="shared" si="0"/>
        <v>0.04000000000000001</v>
      </c>
      <c r="E32" s="39">
        <f t="shared" si="1"/>
        <v>6</v>
      </c>
      <c r="F32" s="199"/>
      <c r="G32" s="199"/>
      <c r="H32" s="199"/>
      <c r="I32" s="199"/>
      <c r="J32" s="199"/>
      <c r="K32" s="199"/>
      <c r="L32" s="199"/>
      <c r="M32" s="199"/>
      <c r="N32" s="199"/>
      <c r="O32" s="199"/>
      <c r="P32" s="199"/>
      <c r="Q32" s="199"/>
      <c r="R32" s="199"/>
      <c r="S32" s="199"/>
    </row>
    <row r="33" spans="1:19" ht="15.75" customHeight="1">
      <c r="A33" s="48" t="s">
        <v>23</v>
      </c>
      <c r="B33" s="47">
        <v>107028</v>
      </c>
      <c r="C33" s="30">
        <v>0.02</v>
      </c>
      <c r="D33" s="38">
        <f t="shared" si="0"/>
        <v>0.016</v>
      </c>
      <c r="E33" s="39">
        <f t="shared" si="1"/>
        <v>2.4</v>
      </c>
      <c r="F33" s="199"/>
      <c r="G33" s="199"/>
      <c r="H33" s="199"/>
      <c r="I33" s="199"/>
      <c r="J33" s="199"/>
      <c r="K33" s="199"/>
      <c r="L33" s="199"/>
      <c r="M33" s="199"/>
      <c r="N33" s="199"/>
      <c r="O33" s="199"/>
      <c r="P33" s="199"/>
      <c r="Q33" s="199"/>
      <c r="R33" s="199"/>
      <c r="S33" s="199"/>
    </row>
    <row r="34" spans="1:19" ht="15.75" customHeight="1">
      <c r="A34" s="48" t="s">
        <v>27</v>
      </c>
      <c r="B34" s="47">
        <v>79107</v>
      </c>
      <c r="C34" s="30">
        <v>0.02</v>
      </c>
      <c r="D34" s="38">
        <f t="shared" si="0"/>
        <v>0.016</v>
      </c>
      <c r="E34" s="39">
        <f t="shared" si="1"/>
        <v>2.4</v>
      </c>
      <c r="F34" s="199"/>
      <c r="G34" s="199"/>
      <c r="H34" s="199"/>
      <c r="I34" s="199"/>
      <c r="J34" s="199"/>
      <c r="K34" s="199"/>
      <c r="L34" s="199"/>
      <c r="M34" s="199"/>
      <c r="N34" s="199"/>
      <c r="O34" s="199"/>
      <c r="P34" s="199"/>
      <c r="Q34" s="199"/>
      <c r="R34" s="199"/>
      <c r="S34" s="199"/>
    </row>
    <row r="35" spans="1:19" ht="15.75" customHeight="1">
      <c r="A35" s="49" t="s">
        <v>24</v>
      </c>
      <c r="B35" s="35">
        <v>74851</v>
      </c>
      <c r="C35" s="30">
        <v>0.02</v>
      </c>
      <c r="D35" s="38">
        <f t="shared" si="0"/>
        <v>0.016</v>
      </c>
      <c r="E35" s="39">
        <f t="shared" si="1"/>
        <v>2.4</v>
      </c>
      <c r="F35" s="199"/>
      <c r="G35" s="199"/>
      <c r="H35" s="199"/>
      <c r="I35" s="199"/>
      <c r="J35" s="199"/>
      <c r="K35" s="199"/>
      <c r="L35" s="199"/>
      <c r="M35" s="199"/>
      <c r="N35" s="199"/>
      <c r="O35" s="199"/>
      <c r="P35" s="199"/>
      <c r="Q35" s="199"/>
      <c r="R35" s="199"/>
      <c r="S35" s="199"/>
    </row>
    <row r="36" spans="1:19" ht="15.75" customHeight="1">
      <c r="A36" s="26" t="s">
        <v>22</v>
      </c>
      <c r="B36" s="7">
        <v>50000</v>
      </c>
      <c r="C36" s="30">
        <v>0.06</v>
      </c>
      <c r="D36" s="38">
        <f t="shared" si="0"/>
        <v>0.048</v>
      </c>
      <c r="E36" s="39">
        <f t="shared" si="1"/>
        <v>7.199999999999999</v>
      </c>
      <c r="F36" s="199"/>
      <c r="G36" s="199"/>
      <c r="H36" s="199"/>
      <c r="I36" s="199"/>
      <c r="J36" s="199"/>
      <c r="K36" s="199"/>
      <c r="L36" s="199"/>
      <c r="M36" s="199"/>
      <c r="N36" s="199"/>
      <c r="O36" s="199"/>
      <c r="P36" s="199"/>
      <c r="Q36" s="199"/>
      <c r="R36" s="199"/>
      <c r="S36" s="199"/>
    </row>
    <row r="37" spans="1:19" ht="15.75" customHeight="1">
      <c r="A37" s="50" t="s">
        <v>28</v>
      </c>
      <c r="B37" s="47">
        <v>78933</v>
      </c>
      <c r="C37" s="30">
        <v>0.05</v>
      </c>
      <c r="D37" s="38">
        <f t="shared" si="0"/>
        <v>0.04000000000000001</v>
      </c>
      <c r="E37" s="39">
        <f t="shared" si="1"/>
        <v>6</v>
      </c>
      <c r="F37" s="199"/>
      <c r="G37" s="199"/>
      <c r="H37" s="199"/>
      <c r="I37" s="199"/>
      <c r="J37" s="199"/>
      <c r="K37" s="199"/>
      <c r="L37" s="199"/>
      <c r="M37" s="199"/>
      <c r="N37" s="199"/>
      <c r="O37" s="199"/>
      <c r="P37" s="199"/>
      <c r="Q37" s="199"/>
      <c r="R37" s="199"/>
      <c r="S37" s="199"/>
    </row>
    <row r="38" spans="1:19" ht="15.75" customHeight="1">
      <c r="A38" s="26" t="s">
        <v>26</v>
      </c>
      <c r="B38" s="47">
        <v>123386</v>
      </c>
      <c r="C38" s="30">
        <v>0.02</v>
      </c>
      <c r="D38" s="38">
        <f t="shared" si="0"/>
        <v>0.016</v>
      </c>
      <c r="E38" s="39">
        <f t="shared" si="1"/>
        <v>2.4</v>
      </c>
      <c r="F38" s="199"/>
      <c r="G38" s="199"/>
      <c r="H38" s="199"/>
      <c r="I38" s="199"/>
      <c r="J38" s="199"/>
      <c r="K38" s="199"/>
      <c r="L38" s="199"/>
      <c r="M38" s="199"/>
      <c r="N38" s="199"/>
      <c r="O38" s="199"/>
      <c r="P38" s="199"/>
      <c r="Q38" s="199"/>
      <c r="R38" s="199"/>
      <c r="S38" s="199"/>
    </row>
    <row r="39" spans="1:19" ht="15.75" customHeight="1" thickBot="1">
      <c r="A39" s="51" t="s">
        <v>25</v>
      </c>
      <c r="B39" s="52">
        <v>115071</v>
      </c>
      <c r="C39" s="32">
        <v>0.01</v>
      </c>
      <c r="D39" s="42">
        <f t="shared" si="0"/>
        <v>0.008</v>
      </c>
      <c r="E39" s="43">
        <f t="shared" si="1"/>
        <v>1.2</v>
      </c>
      <c r="F39" s="199"/>
      <c r="G39" s="199"/>
      <c r="H39" s="199"/>
      <c r="I39" s="199"/>
      <c r="J39" s="199"/>
      <c r="K39" s="199"/>
      <c r="L39" s="199"/>
      <c r="M39" s="199"/>
      <c r="N39" s="199"/>
      <c r="O39" s="199"/>
      <c r="P39" s="199"/>
      <c r="Q39" s="199"/>
      <c r="R39" s="199"/>
      <c r="S39" s="199"/>
    </row>
    <row r="40" spans="1:19" ht="12.75">
      <c r="A40" s="223"/>
      <c r="B40" s="210"/>
      <c r="C40" s="211"/>
      <c r="D40" s="211"/>
      <c r="E40" s="211"/>
      <c r="F40" s="211"/>
      <c r="G40" s="211"/>
      <c r="H40" s="199"/>
      <c r="I40" s="199"/>
      <c r="J40" s="199"/>
      <c r="K40" s="199"/>
      <c r="L40" s="199"/>
      <c r="M40" s="199"/>
      <c r="N40" s="199"/>
      <c r="O40" s="199"/>
      <c r="P40" s="199"/>
      <c r="Q40" s="199"/>
      <c r="R40" s="199"/>
      <c r="S40" s="199"/>
    </row>
    <row r="41" spans="1:19" ht="12.75">
      <c r="A41" s="12" t="s">
        <v>9</v>
      </c>
      <c r="B41" s="13"/>
      <c r="C41" s="14"/>
      <c r="D41" s="14"/>
      <c r="E41" s="14"/>
      <c r="F41" s="14"/>
      <c r="G41" s="14"/>
      <c r="H41" s="15"/>
      <c r="I41" s="24"/>
      <c r="J41" s="199"/>
      <c r="K41" s="199"/>
      <c r="L41" s="199"/>
      <c r="M41" s="199"/>
      <c r="N41" s="199"/>
      <c r="O41" s="199"/>
      <c r="P41" s="199"/>
      <c r="Q41" s="199"/>
      <c r="R41" s="199"/>
      <c r="S41" s="199"/>
    </row>
    <row r="42" spans="1:19" ht="39.75" customHeight="1">
      <c r="A42" s="64" t="s">
        <v>89</v>
      </c>
      <c r="B42" s="65"/>
      <c r="C42" s="65"/>
      <c r="D42" s="65"/>
      <c r="E42" s="65"/>
      <c r="F42" s="65"/>
      <c r="G42" s="65"/>
      <c r="H42" s="65"/>
      <c r="I42" s="66"/>
      <c r="J42" s="199"/>
      <c r="K42" s="199"/>
      <c r="L42" s="199"/>
      <c r="M42" s="199"/>
      <c r="N42" s="199"/>
      <c r="O42" s="199"/>
      <c r="P42" s="199"/>
      <c r="Q42" s="199"/>
      <c r="R42" s="199"/>
      <c r="S42" s="199"/>
    </row>
    <row r="43" spans="1:19" ht="12.75" customHeight="1">
      <c r="A43" s="61" t="s">
        <v>33</v>
      </c>
      <c r="B43" s="62"/>
      <c r="C43" s="62"/>
      <c r="D43" s="62"/>
      <c r="E43" s="62"/>
      <c r="F43" s="62"/>
      <c r="G43" s="62"/>
      <c r="H43" s="62"/>
      <c r="I43" s="63"/>
      <c r="J43" s="199"/>
      <c r="K43" s="199"/>
      <c r="L43" s="199"/>
      <c r="M43" s="199"/>
      <c r="N43" s="199"/>
      <c r="O43" s="199"/>
      <c r="P43" s="199"/>
      <c r="Q43" s="199"/>
      <c r="R43" s="199"/>
      <c r="S43" s="199"/>
    </row>
    <row r="44" spans="1:2" ht="12.75">
      <c r="A44" s="53"/>
      <c r="B44" s="13"/>
    </row>
    <row r="45" spans="1:2" ht="12.75">
      <c r="A45" s="77" t="s">
        <v>17</v>
      </c>
      <c r="B45" s="77" t="s">
        <v>3</v>
      </c>
    </row>
    <row r="46" spans="1:2" ht="12.75">
      <c r="A46" s="78"/>
      <c r="B46" s="68"/>
    </row>
    <row r="47" spans="1:2" ht="12.75">
      <c r="A47" s="79"/>
      <c r="B47" s="69"/>
    </row>
    <row r="48" spans="1:2" ht="13.5" thickBot="1">
      <c r="A48" s="27" t="s">
        <v>14</v>
      </c>
      <c r="B48" s="33">
        <v>7439976</v>
      </c>
    </row>
  </sheetData>
  <sheetProtection/>
  <mergeCells count="18">
    <mergeCell ref="A45:A47"/>
    <mergeCell ref="B45:B47"/>
    <mergeCell ref="C11:C13"/>
    <mergeCell ref="B1:G1"/>
    <mergeCell ref="A11:A13"/>
    <mergeCell ref="B11:B13"/>
    <mergeCell ref="B2:G2"/>
    <mergeCell ref="B3:C3"/>
    <mergeCell ref="E3:F3"/>
    <mergeCell ref="D7:G7"/>
    <mergeCell ref="A10:G10"/>
    <mergeCell ref="A22:G22"/>
    <mergeCell ref="A31:G31"/>
    <mergeCell ref="A43:I43"/>
    <mergeCell ref="A42:I42"/>
    <mergeCell ref="E11:E13"/>
    <mergeCell ref="D11:D13"/>
    <mergeCell ref="D8:G9"/>
  </mergeCells>
  <printOptions gridLines="1"/>
  <pageMargins left="0.75" right="0.75" top="0.64" bottom="0.75" header="0.3" footer="0.5"/>
  <pageSetup blackAndWhite="1" fitToHeight="1" fitToWidth="1" horizontalDpi="600" verticalDpi="600" orientation="landscape" scale="80" r:id="rId3"/>
  <legacyDrawing r:id="rId2"/>
</worksheet>
</file>

<file path=xl/worksheets/sheet2.xml><?xml version="1.0" encoding="utf-8"?>
<worksheet xmlns="http://schemas.openxmlformats.org/spreadsheetml/2006/main" xmlns:r="http://schemas.openxmlformats.org/officeDocument/2006/relationships">
  <dimension ref="A1:S48"/>
  <sheetViews>
    <sheetView zoomScale="130" zoomScaleNormal="130" zoomScalePageLayoutView="0" workbookViewId="0" topLeftCell="A1">
      <selection activeCell="B4" sqref="B4"/>
    </sheetView>
  </sheetViews>
  <sheetFormatPr defaultColWidth="9.140625" defaultRowHeight="12.75"/>
  <cols>
    <col min="1" max="1" width="19.7109375" style="0" customWidth="1"/>
    <col min="2" max="2" width="12.7109375" style="8" customWidth="1"/>
    <col min="3" max="7" width="12.7109375" style="0" customWidth="1"/>
  </cols>
  <sheetData>
    <row r="1" spans="1:19" ht="39.75" customHeight="1" thickBot="1">
      <c r="A1" s="20" t="s">
        <v>10</v>
      </c>
      <c r="B1" s="81" t="s">
        <v>18</v>
      </c>
      <c r="C1" s="82"/>
      <c r="D1" s="82"/>
      <c r="E1" s="82"/>
      <c r="F1" s="82"/>
      <c r="G1" s="83"/>
      <c r="H1" s="199"/>
      <c r="I1" s="199"/>
      <c r="J1" s="199"/>
      <c r="K1" s="199"/>
      <c r="L1" s="199"/>
      <c r="M1" s="199"/>
      <c r="N1" s="199"/>
      <c r="O1" s="199"/>
      <c r="P1" s="199"/>
      <c r="Q1" s="199"/>
      <c r="R1" s="199"/>
      <c r="S1" s="199"/>
    </row>
    <row r="2" spans="1:19" ht="43.5" customHeight="1" thickBot="1">
      <c r="A2" s="19" t="s">
        <v>6</v>
      </c>
      <c r="B2" s="84" t="s">
        <v>35</v>
      </c>
      <c r="C2" s="85"/>
      <c r="D2" s="85"/>
      <c r="E2" s="85"/>
      <c r="F2" s="85"/>
      <c r="G2" s="86"/>
      <c r="H2" s="199"/>
      <c r="I2" s="199"/>
      <c r="J2" s="199"/>
      <c r="K2" s="199"/>
      <c r="L2" s="199"/>
      <c r="M2" s="199"/>
      <c r="N2" s="199"/>
      <c r="O2" s="199"/>
      <c r="P2" s="199"/>
      <c r="Q2" s="199"/>
      <c r="R2" s="199"/>
      <c r="S2" s="199"/>
    </row>
    <row r="3" spans="1:19" ht="13.5" thickBot="1">
      <c r="A3" s="9" t="s">
        <v>11</v>
      </c>
      <c r="B3" s="87" t="s">
        <v>8</v>
      </c>
      <c r="C3" s="88"/>
      <c r="D3" s="10" t="s">
        <v>7</v>
      </c>
      <c r="E3" s="89">
        <v>43137</v>
      </c>
      <c r="F3" s="89"/>
      <c r="G3" s="11"/>
      <c r="H3" s="199"/>
      <c r="I3" s="199"/>
      <c r="J3" s="199"/>
      <c r="K3" s="199"/>
      <c r="L3" s="199"/>
      <c r="M3" s="199"/>
      <c r="N3" s="199"/>
      <c r="O3" s="199"/>
      <c r="P3" s="199"/>
      <c r="Q3" s="199"/>
      <c r="R3" s="199"/>
      <c r="S3" s="199"/>
    </row>
    <row r="4" spans="1:19" ht="12.75">
      <c r="A4" s="3" t="s">
        <v>0</v>
      </c>
      <c r="B4" s="54"/>
      <c r="C4" s="16"/>
      <c r="D4" s="16"/>
      <c r="F4" s="1"/>
      <c r="G4" s="2"/>
      <c r="H4" s="199"/>
      <c r="I4" s="199"/>
      <c r="J4" s="199"/>
      <c r="K4" s="199"/>
      <c r="L4" s="199"/>
      <c r="M4" s="199"/>
      <c r="N4" s="199"/>
      <c r="O4" s="199"/>
      <c r="P4" s="199"/>
      <c r="Q4" s="199"/>
      <c r="R4" s="199"/>
      <c r="S4" s="199"/>
    </row>
    <row r="5" spans="1:19" ht="12.75">
      <c r="A5" s="3" t="s">
        <v>1</v>
      </c>
      <c r="B5" s="16"/>
      <c r="C5" s="16"/>
      <c r="D5" s="16"/>
      <c r="F5" s="1"/>
      <c r="G5" s="2"/>
      <c r="H5" s="199"/>
      <c r="I5" s="199"/>
      <c r="J5" s="199"/>
      <c r="K5" s="199"/>
      <c r="L5" s="199"/>
      <c r="M5" s="199"/>
      <c r="N5" s="199"/>
      <c r="O5" s="199"/>
      <c r="P5" s="199"/>
      <c r="Q5" s="199"/>
      <c r="R5" s="199"/>
      <c r="S5" s="199"/>
    </row>
    <row r="6" spans="1:19" ht="13.5" thickBot="1">
      <c r="A6" s="4" t="s">
        <v>2</v>
      </c>
      <c r="B6" s="17"/>
      <c r="C6" s="17"/>
      <c r="D6" s="17"/>
      <c r="E6" s="5"/>
      <c r="F6" s="5"/>
      <c r="G6" s="6"/>
      <c r="H6" s="207"/>
      <c r="I6" s="199"/>
      <c r="J6" s="199"/>
      <c r="K6" s="199"/>
      <c r="L6" s="199"/>
      <c r="M6" s="199"/>
      <c r="N6" s="199"/>
      <c r="O6" s="199"/>
      <c r="P6" s="199"/>
      <c r="Q6" s="199"/>
      <c r="R6" s="199"/>
      <c r="S6" s="199"/>
    </row>
    <row r="7" spans="1:19" ht="19.5" thickBot="1" thickTop="1">
      <c r="A7" s="18" t="s">
        <v>12</v>
      </c>
      <c r="B7" s="44" t="s">
        <v>40</v>
      </c>
      <c r="C7" s="91" t="s">
        <v>41</v>
      </c>
      <c r="D7" s="55" t="s">
        <v>13</v>
      </c>
      <c r="E7" s="56"/>
      <c r="F7" s="56"/>
      <c r="G7" s="57"/>
      <c r="H7" s="199"/>
      <c r="I7" s="199"/>
      <c r="J7" s="199"/>
      <c r="K7" s="199"/>
      <c r="L7" s="199"/>
      <c r="M7" s="199"/>
      <c r="N7" s="199"/>
      <c r="O7" s="199"/>
      <c r="P7" s="199"/>
      <c r="Q7" s="199"/>
      <c r="R7" s="199"/>
      <c r="S7" s="199"/>
    </row>
    <row r="8" spans="1:19" ht="13.5" customHeight="1" thickBot="1">
      <c r="A8" s="92" t="s">
        <v>42</v>
      </c>
      <c r="B8" s="34">
        <v>1</v>
      </c>
      <c r="C8" s="21">
        <v>100</v>
      </c>
      <c r="D8" s="71" t="s">
        <v>43</v>
      </c>
      <c r="E8" s="72"/>
      <c r="F8" s="72"/>
      <c r="G8" s="73"/>
      <c r="H8" s="199"/>
      <c r="I8" s="199"/>
      <c r="J8" s="199"/>
      <c r="K8" s="199"/>
      <c r="L8" s="199"/>
      <c r="M8" s="199"/>
      <c r="N8" s="199"/>
      <c r="O8" s="199"/>
      <c r="P8" s="199"/>
      <c r="Q8" s="199"/>
      <c r="R8" s="199"/>
      <c r="S8" s="199"/>
    </row>
    <row r="9" spans="1:19" ht="21.75" customHeight="1" thickBot="1">
      <c r="A9" s="22"/>
      <c r="B9" s="45"/>
      <c r="C9" s="46"/>
      <c r="D9" s="74"/>
      <c r="E9" s="75"/>
      <c r="F9" s="75"/>
      <c r="G9" s="76"/>
      <c r="H9" s="199"/>
      <c r="I9" s="199"/>
      <c r="J9" s="199"/>
      <c r="K9" s="199"/>
      <c r="L9" s="199"/>
      <c r="M9" s="199"/>
      <c r="N9" s="199"/>
      <c r="O9" s="199"/>
      <c r="P9" s="199"/>
      <c r="Q9" s="199"/>
      <c r="R9" s="199"/>
      <c r="S9" s="199"/>
    </row>
    <row r="10" spans="1:19" ht="13.5" thickBot="1">
      <c r="A10" s="58" t="s">
        <v>29</v>
      </c>
      <c r="B10" s="59"/>
      <c r="C10" s="59"/>
      <c r="D10" s="59"/>
      <c r="E10" s="59"/>
      <c r="F10" s="59"/>
      <c r="G10" s="60"/>
      <c r="H10" s="199"/>
      <c r="I10" s="199"/>
      <c r="J10" s="199"/>
      <c r="K10" s="199"/>
      <c r="L10" s="199"/>
      <c r="M10" s="199"/>
      <c r="N10" s="199"/>
      <c r="O10" s="199"/>
      <c r="P10" s="199"/>
      <c r="Q10" s="199"/>
      <c r="R10" s="199"/>
      <c r="S10" s="199"/>
    </row>
    <row r="11" spans="1:19" ht="13.5" customHeight="1">
      <c r="A11" s="70" t="s">
        <v>16</v>
      </c>
      <c r="B11" s="70" t="s">
        <v>3</v>
      </c>
      <c r="C11" s="80" t="s">
        <v>44</v>
      </c>
      <c r="D11" s="70" t="s">
        <v>4</v>
      </c>
      <c r="E11" s="67" t="s">
        <v>5</v>
      </c>
      <c r="F11" s="207"/>
      <c r="G11" s="199"/>
      <c r="H11" s="199"/>
      <c r="I11" s="199"/>
      <c r="J11" s="199"/>
      <c r="K11" s="199"/>
      <c r="L11" s="199"/>
      <c r="M11" s="199"/>
      <c r="N11" s="199"/>
      <c r="O11" s="199"/>
      <c r="P11" s="199"/>
      <c r="Q11" s="199"/>
      <c r="R11" s="199"/>
      <c r="S11" s="199"/>
    </row>
    <row r="12" spans="1:19" ht="15.75" customHeight="1">
      <c r="A12" s="78"/>
      <c r="B12" s="68"/>
      <c r="C12" s="68"/>
      <c r="D12" s="68"/>
      <c r="E12" s="68"/>
      <c r="F12" s="207"/>
      <c r="G12" s="199"/>
      <c r="H12" s="199"/>
      <c r="I12" s="199"/>
      <c r="J12" s="199"/>
      <c r="K12" s="199"/>
      <c r="L12" s="199"/>
      <c r="M12" s="199"/>
      <c r="N12" s="199"/>
      <c r="O12" s="199"/>
      <c r="P12" s="199"/>
      <c r="Q12" s="199"/>
      <c r="R12" s="199"/>
      <c r="S12" s="199"/>
    </row>
    <row r="13" spans="1:19" ht="24.75" customHeight="1">
      <c r="A13" s="79"/>
      <c r="B13" s="69"/>
      <c r="C13" s="69"/>
      <c r="D13" s="69"/>
      <c r="E13" s="69"/>
      <c r="F13" s="207"/>
      <c r="G13" s="199"/>
      <c r="H13" s="199"/>
      <c r="I13" s="199"/>
      <c r="J13" s="199"/>
      <c r="K13" s="199"/>
      <c r="L13" s="199"/>
      <c r="M13" s="199"/>
      <c r="N13" s="199"/>
      <c r="O13" s="199"/>
      <c r="P13" s="199"/>
      <c r="Q13" s="199"/>
      <c r="R13" s="199"/>
      <c r="S13" s="199"/>
    </row>
    <row r="14" spans="1:19" ht="12.75">
      <c r="A14" s="25" t="s">
        <v>21</v>
      </c>
      <c r="B14" s="28">
        <v>75070</v>
      </c>
      <c r="C14" s="29">
        <v>0.02814485387547649</v>
      </c>
      <c r="D14" s="36">
        <f aca="true" t="shared" si="0" ref="D14:D39">$B$8*C14</f>
        <v>0.02814485387547649</v>
      </c>
      <c r="E14" s="37">
        <f aca="true" t="shared" si="1" ref="E14:E39">$C$8*C14</f>
        <v>2.814485387547649</v>
      </c>
      <c r="F14" s="199"/>
      <c r="G14" s="199"/>
      <c r="H14" s="199"/>
      <c r="I14" s="199"/>
      <c r="J14" s="199"/>
      <c r="K14" s="199"/>
      <c r="L14" s="199"/>
      <c r="M14" s="199"/>
      <c r="N14" s="199"/>
      <c r="O14" s="199"/>
      <c r="P14" s="199"/>
      <c r="Q14" s="199"/>
      <c r="R14" s="199"/>
      <c r="S14" s="199"/>
    </row>
    <row r="15" spans="1:19" ht="12.75">
      <c r="A15" s="48" t="s">
        <v>23</v>
      </c>
      <c r="B15" s="47">
        <v>107028</v>
      </c>
      <c r="C15" s="30">
        <v>0.00044472681067344346</v>
      </c>
      <c r="D15" s="38">
        <f t="shared" si="0"/>
        <v>0.00044472681067344346</v>
      </c>
      <c r="E15" s="39">
        <f t="shared" si="1"/>
        <v>0.044472681067344345</v>
      </c>
      <c r="F15" s="199"/>
      <c r="G15" s="199"/>
      <c r="H15" s="199"/>
      <c r="I15" s="199"/>
      <c r="J15" s="199"/>
      <c r="K15" s="199"/>
      <c r="L15" s="199"/>
      <c r="M15" s="199"/>
      <c r="N15" s="199"/>
      <c r="O15" s="199"/>
      <c r="P15" s="199"/>
      <c r="Q15" s="199"/>
      <c r="R15" s="199"/>
      <c r="S15" s="199"/>
    </row>
    <row r="16" spans="1:19" ht="12.75" customHeight="1">
      <c r="A16" s="48" t="s">
        <v>27</v>
      </c>
      <c r="B16" s="47">
        <v>79107</v>
      </c>
      <c r="C16" s="30">
        <v>6.353240152477763E-05</v>
      </c>
      <c r="D16" s="38">
        <f t="shared" si="0"/>
        <v>6.353240152477763E-05</v>
      </c>
      <c r="E16" s="39">
        <f t="shared" si="1"/>
        <v>0.0063532401524777635</v>
      </c>
      <c r="F16" s="199"/>
      <c r="G16" s="199"/>
      <c r="H16" s="199"/>
      <c r="I16" s="199"/>
      <c r="J16" s="199"/>
      <c r="K16" s="199"/>
      <c r="L16" s="199"/>
      <c r="M16" s="199"/>
      <c r="N16" s="199"/>
      <c r="O16" s="199"/>
      <c r="P16" s="199"/>
      <c r="Q16" s="199"/>
      <c r="R16" s="199"/>
      <c r="S16" s="199"/>
    </row>
    <row r="17" spans="1:19" ht="12.75">
      <c r="A17" s="49" t="s">
        <v>24</v>
      </c>
      <c r="B17" s="35">
        <v>74851</v>
      </c>
      <c r="C17" s="30">
        <v>0.010038119440914867</v>
      </c>
      <c r="D17" s="38">
        <f t="shared" si="0"/>
        <v>0.010038119440914867</v>
      </c>
      <c r="E17" s="39">
        <f t="shared" si="1"/>
        <v>1.0038119440914868</v>
      </c>
      <c r="F17" s="199"/>
      <c r="G17" s="199"/>
      <c r="H17" s="199"/>
      <c r="I17" s="199"/>
      <c r="J17" s="199"/>
      <c r="K17" s="199"/>
      <c r="L17" s="199"/>
      <c r="M17" s="199"/>
      <c r="N17" s="199"/>
      <c r="O17" s="199"/>
      <c r="P17" s="199"/>
      <c r="Q17" s="199"/>
      <c r="R17" s="199"/>
      <c r="S17" s="199"/>
    </row>
    <row r="18" spans="1:19" ht="12.75">
      <c r="A18" s="26" t="s">
        <v>22</v>
      </c>
      <c r="B18" s="7">
        <v>50000</v>
      </c>
      <c r="C18" s="30">
        <v>0.05152477763659466</v>
      </c>
      <c r="D18" s="38">
        <f t="shared" si="0"/>
        <v>0.05152477763659466</v>
      </c>
      <c r="E18" s="39">
        <f t="shared" si="1"/>
        <v>5.152477763659466</v>
      </c>
      <c r="F18" s="199"/>
      <c r="G18" s="199"/>
      <c r="H18" s="199"/>
      <c r="I18" s="199"/>
      <c r="J18" s="199"/>
      <c r="K18" s="199"/>
      <c r="L18" s="199"/>
      <c r="M18" s="199"/>
      <c r="N18" s="199"/>
      <c r="O18" s="199"/>
      <c r="P18" s="199"/>
      <c r="Q18" s="199"/>
      <c r="R18" s="199"/>
      <c r="S18" s="199"/>
    </row>
    <row r="19" spans="1:19" ht="12.75">
      <c r="A19" s="50" t="s">
        <v>28</v>
      </c>
      <c r="B19" s="47">
        <v>78933</v>
      </c>
      <c r="C19" s="31">
        <v>0.03335451080050826</v>
      </c>
      <c r="D19" s="40">
        <f t="shared" si="0"/>
        <v>0.03335451080050826</v>
      </c>
      <c r="E19" s="41">
        <f t="shared" si="1"/>
        <v>3.335451080050826</v>
      </c>
      <c r="F19" s="199"/>
      <c r="G19" s="199"/>
      <c r="H19" s="199"/>
      <c r="I19" s="199"/>
      <c r="J19" s="199"/>
      <c r="K19" s="199"/>
      <c r="L19" s="199"/>
      <c r="M19" s="199"/>
      <c r="N19" s="199"/>
      <c r="O19" s="199"/>
      <c r="P19" s="199"/>
      <c r="Q19" s="199"/>
      <c r="R19" s="199"/>
      <c r="S19" s="199"/>
    </row>
    <row r="20" spans="1:19" ht="12.75">
      <c r="A20" s="26" t="s">
        <v>26</v>
      </c>
      <c r="B20" s="47">
        <v>123386</v>
      </c>
      <c r="C20" s="30">
        <v>0.02071156289707751</v>
      </c>
      <c r="D20" s="38">
        <f t="shared" si="0"/>
        <v>0.02071156289707751</v>
      </c>
      <c r="E20" s="39">
        <f t="shared" si="1"/>
        <v>2.071156289707751</v>
      </c>
      <c r="F20" s="199"/>
      <c r="G20" s="199"/>
      <c r="H20" s="199"/>
      <c r="I20" s="199"/>
      <c r="J20" s="199"/>
      <c r="K20" s="199"/>
      <c r="L20" s="199"/>
      <c r="M20" s="199"/>
      <c r="N20" s="199"/>
      <c r="O20" s="199"/>
      <c r="P20" s="199"/>
      <c r="Q20" s="199"/>
      <c r="R20" s="199"/>
      <c r="S20" s="199"/>
    </row>
    <row r="21" spans="1:19" ht="13.5" thickBot="1">
      <c r="A21" s="48" t="s">
        <v>25</v>
      </c>
      <c r="B21" s="47">
        <v>115071</v>
      </c>
      <c r="C21" s="30">
        <v>0.0024142312579415503</v>
      </c>
      <c r="D21" s="38">
        <f t="shared" si="0"/>
        <v>0.0024142312579415503</v>
      </c>
      <c r="E21" s="39">
        <f t="shared" si="1"/>
        <v>0.24142312579415504</v>
      </c>
      <c r="F21" s="199"/>
      <c r="G21" s="199"/>
      <c r="H21" s="199"/>
      <c r="I21" s="199"/>
      <c r="J21" s="199"/>
      <c r="K21" s="199"/>
      <c r="L21" s="199"/>
      <c r="M21" s="199"/>
      <c r="N21" s="199"/>
      <c r="O21" s="199"/>
      <c r="P21" s="199"/>
      <c r="Q21" s="199"/>
      <c r="R21" s="199"/>
      <c r="S21" s="199"/>
    </row>
    <row r="22" spans="1:19" ht="13.5" customHeight="1" thickBot="1">
      <c r="A22" s="58" t="s">
        <v>30</v>
      </c>
      <c r="B22" s="59"/>
      <c r="C22" s="59"/>
      <c r="D22" s="59"/>
      <c r="E22" s="59"/>
      <c r="F22" s="59"/>
      <c r="G22" s="60"/>
      <c r="H22" s="199"/>
      <c r="I22" s="199"/>
      <c r="J22" s="199"/>
      <c r="K22" s="199"/>
      <c r="L22" s="199"/>
      <c r="M22" s="199"/>
      <c r="N22" s="199"/>
      <c r="O22" s="199"/>
      <c r="P22" s="199"/>
      <c r="Q22" s="199"/>
      <c r="R22" s="199"/>
      <c r="S22" s="199"/>
    </row>
    <row r="23" spans="1:19" ht="12.75">
      <c r="A23" s="25" t="s">
        <v>21</v>
      </c>
      <c r="B23" s="28">
        <v>75070</v>
      </c>
      <c r="C23" s="30">
        <v>0.008040201005025126</v>
      </c>
      <c r="D23" s="38">
        <f t="shared" si="0"/>
        <v>0.008040201005025126</v>
      </c>
      <c r="E23" s="39">
        <f t="shared" si="1"/>
        <v>0.8040201005025126</v>
      </c>
      <c r="F23" s="199"/>
      <c r="G23" s="199"/>
      <c r="H23" s="199"/>
      <c r="I23" s="199"/>
      <c r="J23" s="199"/>
      <c r="K23" s="199"/>
      <c r="L23" s="199"/>
      <c r="M23" s="199"/>
      <c r="N23" s="199"/>
      <c r="O23" s="199"/>
      <c r="P23" s="199"/>
      <c r="Q23" s="199"/>
      <c r="R23" s="199"/>
      <c r="S23" s="199"/>
    </row>
    <row r="24" spans="1:19" ht="12.75">
      <c r="A24" s="48" t="s">
        <v>23</v>
      </c>
      <c r="B24" s="47">
        <v>107028</v>
      </c>
      <c r="C24" s="30">
        <v>0.0004739336492890995</v>
      </c>
      <c r="D24" s="38">
        <f t="shared" si="0"/>
        <v>0.0004739336492890995</v>
      </c>
      <c r="E24" s="39">
        <f t="shared" si="1"/>
        <v>0.04739336492890995</v>
      </c>
      <c r="F24" s="199"/>
      <c r="G24" s="199"/>
      <c r="H24" s="199"/>
      <c r="I24" s="199"/>
      <c r="J24" s="199"/>
      <c r="K24" s="199"/>
      <c r="L24" s="199"/>
      <c r="M24" s="199"/>
      <c r="N24" s="199"/>
      <c r="O24" s="199"/>
      <c r="P24" s="199"/>
      <c r="Q24" s="199"/>
      <c r="R24" s="199"/>
      <c r="S24" s="199"/>
    </row>
    <row r="25" spans="1:19" ht="15.75" customHeight="1">
      <c r="A25" s="48" t="s">
        <v>27</v>
      </c>
      <c r="B25" s="47">
        <v>79107</v>
      </c>
      <c r="C25" s="30">
        <v>0.0010050251256281408</v>
      </c>
      <c r="D25" s="38">
        <f t="shared" si="0"/>
        <v>0.0010050251256281408</v>
      </c>
      <c r="E25" s="39">
        <f t="shared" si="1"/>
        <v>0.10050251256281408</v>
      </c>
      <c r="F25" s="199"/>
      <c r="G25" s="199"/>
      <c r="H25" s="199"/>
      <c r="I25" s="199"/>
      <c r="J25" s="199"/>
      <c r="K25" s="199"/>
      <c r="L25" s="199"/>
      <c r="M25" s="199"/>
      <c r="N25" s="199"/>
      <c r="O25" s="199"/>
      <c r="P25" s="199"/>
      <c r="Q25" s="199"/>
      <c r="R25" s="199"/>
      <c r="S25" s="199"/>
    </row>
    <row r="26" spans="1:19" ht="15.75" customHeight="1">
      <c r="A26" s="49" t="s">
        <v>24</v>
      </c>
      <c r="B26" s="35">
        <v>74851</v>
      </c>
      <c r="C26" s="30">
        <v>0.003225806451612903</v>
      </c>
      <c r="D26" s="38">
        <f t="shared" si="0"/>
        <v>0.003225806451612903</v>
      </c>
      <c r="E26" s="39">
        <f t="shared" si="1"/>
        <v>0.32258064516129026</v>
      </c>
      <c r="F26" s="199"/>
      <c r="G26" s="199"/>
      <c r="H26" s="199"/>
      <c r="I26" s="199"/>
      <c r="J26" s="199"/>
      <c r="K26" s="199"/>
      <c r="L26" s="199"/>
      <c r="M26" s="199"/>
      <c r="N26" s="199"/>
      <c r="O26" s="199"/>
      <c r="P26" s="199"/>
      <c r="Q26" s="199"/>
      <c r="R26" s="199"/>
      <c r="S26" s="199"/>
    </row>
    <row r="27" spans="1:19" ht="15.75" customHeight="1">
      <c r="A27" s="26" t="s">
        <v>22</v>
      </c>
      <c r="B27" s="7">
        <v>50000</v>
      </c>
      <c r="C27" s="30">
        <v>0.010050251256281409</v>
      </c>
      <c r="D27" s="38">
        <f t="shared" si="0"/>
        <v>0.010050251256281409</v>
      </c>
      <c r="E27" s="39">
        <f t="shared" si="1"/>
        <v>1.0050251256281408</v>
      </c>
      <c r="F27" s="199"/>
      <c r="G27" s="199"/>
      <c r="H27" s="199"/>
      <c r="I27" s="199"/>
      <c r="J27" s="199"/>
      <c r="K27" s="199"/>
      <c r="L27" s="199"/>
      <c r="M27" s="199"/>
      <c r="N27" s="199"/>
      <c r="O27" s="199"/>
      <c r="P27" s="199"/>
      <c r="Q27" s="199"/>
      <c r="R27" s="199"/>
      <c r="S27" s="199"/>
    </row>
    <row r="28" spans="1:19" ht="15.75" customHeight="1">
      <c r="A28" s="50" t="s">
        <v>28</v>
      </c>
      <c r="B28" s="47">
        <v>78933</v>
      </c>
      <c r="C28" s="30">
        <v>0.0020100502512562816</v>
      </c>
      <c r="D28" s="38">
        <f t="shared" si="0"/>
        <v>0.0020100502512562816</v>
      </c>
      <c r="E28" s="39">
        <f t="shared" si="1"/>
        <v>0.20100502512562815</v>
      </c>
      <c r="F28" s="199"/>
      <c r="G28" s="199"/>
      <c r="H28" s="199"/>
      <c r="I28" s="199"/>
      <c r="J28" s="199"/>
      <c r="K28" s="199"/>
      <c r="L28" s="199"/>
      <c r="M28" s="199"/>
      <c r="N28" s="199"/>
      <c r="O28" s="199"/>
      <c r="P28" s="199"/>
      <c r="Q28" s="199"/>
      <c r="R28" s="199"/>
      <c r="S28" s="199"/>
    </row>
    <row r="29" spans="1:19" ht="15.75" customHeight="1">
      <c r="A29" s="26" t="s">
        <v>26</v>
      </c>
      <c r="B29" s="47">
        <v>123386</v>
      </c>
      <c r="C29" s="30">
        <v>0.0025125628140703522</v>
      </c>
      <c r="D29" s="38">
        <f t="shared" si="0"/>
        <v>0.0025125628140703522</v>
      </c>
      <c r="E29" s="39">
        <f t="shared" si="1"/>
        <v>0.2512562814070352</v>
      </c>
      <c r="F29" s="199"/>
      <c r="G29" s="199"/>
      <c r="H29" s="199"/>
      <c r="I29" s="199"/>
      <c r="J29" s="199"/>
      <c r="K29" s="199"/>
      <c r="L29" s="199"/>
      <c r="M29" s="199"/>
      <c r="N29" s="199"/>
      <c r="O29" s="199"/>
      <c r="P29" s="199"/>
      <c r="Q29" s="199"/>
      <c r="R29" s="199"/>
      <c r="S29" s="199"/>
    </row>
    <row r="30" spans="1:19" ht="15.75" customHeight="1" thickBot="1">
      <c r="A30" s="48" t="s">
        <v>25</v>
      </c>
      <c r="B30" s="47">
        <v>115071</v>
      </c>
      <c r="C30" s="30">
        <v>0.001075268817204301</v>
      </c>
      <c r="D30" s="38">
        <f t="shared" si="0"/>
        <v>0.001075268817204301</v>
      </c>
      <c r="E30" s="39">
        <f t="shared" si="1"/>
        <v>0.10752688172043011</v>
      </c>
      <c r="F30" s="199"/>
      <c r="G30" s="199"/>
      <c r="H30" s="199"/>
      <c r="I30" s="199"/>
      <c r="J30" s="199"/>
      <c r="K30" s="199"/>
      <c r="L30" s="199"/>
      <c r="M30" s="199"/>
      <c r="N30" s="199"/>
      <c r="O30" s="199"/>
      <c r="P30" s="199"/>
      <c r="Q30" s="199"/>
      <c r="R30" s="199"/>
      <c r="S30" s="199"/>
    </row>
    <row r="31" spans="1:19" ht="15.75" customHeight="1" thickBot="1">
      <c r="A31" s="58" t="s">
        <v>31</v>
      </c>
      <c r="B31" s="59"/>
      <c r="C31" s="59"/>
      <c r="D31" s="59"/>
      <c r="E31" s="59"/>
      <c r="F31" s="59"/>
      <c r="G31" s="60"/>
      <c r="H31" s="199"/>
      <c r="I31" s="199"/>
      <c r="J31" s="199"/>
      <c r="K31" s="199"/>
      <c r="L31" s="199"/>
      <c r="M31" s="199"/>
      <c r="N31" s="199"/>
      <c r="O31" s="199"/>
      <c r="P31" s="199"/>
      <c r="Q31" s="199"/>
      <c r="R31" s="199"/>
      <c r="S31" s="199"/>
    </row>
    <row r="32" spans="1:19" ht="15.75" customHeight="1">
      <c r="A32" s="25" t="s">
        <v>21</v>
      </c>
      <c r="B32" s="28">
        <v>75070</v>
      </c>
      <c r="C32" s="30">
        <v>0.0016286644951140066</v>
      </c>
      <c r="D32" s="38">
        <f t="shared" si="0"/>
        <v>0.0016286644951140066</v>
      </c>
      <c r="E32" s="39">
        <f t="shared" si="1"/>
        <v>0.16286644951140067</v>
      </c>
      <c r="F32" s="199"/>
      <c r="G32" s="199"/>
      <c r="H32" s="199"/>
      <c r="I32" s="199"/>
      <c r="J32" s="199"/>
      <c r="K32" s="199"/>
      <c r="L32" s="199"/>
      <c r="M32" s="199"/>
      <c r="N32" s="199"/>
      <c r="O32" s="199"/>
      <c r="P32" s="199"/>
      <c r="Q32" s="199"/>
      <c r="R32" s="199"/>
      <c r="S32" s="199"/>
    </row>
    <row r="33" spans="1:19" ht="15.75" customHeight="1">
      <c r="A33" s="48" t="s">
        <v>23</v>
      </c>
      <c r="B33" s="47">
        <v>107028</v>
      </c>
      <c r="C33" s="30">
        <v>0.000947867298578199</v>
      </c>
      <c r="D33" s="38">
        <f t="shared" si="0"/>
        <v>0.000947867298578199</v>
      </c>
      <c r="E33" s="39">
        <f t="shared" si="1"/>
        <v>0.0947867298578199</v>
      </c>
      <c r="F33" s="199"/>
      <c r="G33" s="199"/>
      <c r="H33" s="199"/>
      <c r="I33" s="199"/>
      <c r="J33" s="199"/>
      <c r="K33" s="199"/>
      <c r="L33" s="199"/>
      <c r="M33" s="199"/>
      <c r="N33" s="199"/>
      <c r="O33" s="199"/>
      <c r="P33" s="199"/>
      <c r="Q33" s="199"/>
      <c r="R33" s="199"/>
      <c r="S33" s="199"/>
    </row>
    <row r="34" spans="1:19" ht="15.75" customHeight="1">
      <c r="A34" s="48" t="s">
        <v>27</v>
      </c>
      <c r="B34" s="47">
        <v>79107</v>
      </c>
      <c r="C34" s="30">
        <v>0.000947867298578199</v>
      </c>
      <c r="D34" s="38">
        <f t="shared" si="0"/>
        <v>0.000947867298578199</v>
      </c>
      <c r="E34" s="39">
        <f t="shared" si="1"/>
        <v>0.0947867298578199</v>
      </c>
      <c r="F34" s="199"/>
      <c r="G34" s="199"/>
      <c r="H34" s="199"/>
      <c r="I34" s="199"/>
      <c r="J34" s="199"/>
      <c r="K34" s="199"/>
      <c r="L34" s="199"/>
      <c r="M34" s="199"/>
      <c r="N34" s="199"/>
      <c r="O34" s="199"/>
      <c r="P34" s="199"/>
      <c r="Q34" s="199"/>
      <c r="R34" s="199"/>
      <c r="S34" s="199"/>
    </row>
    <row r="35" spans="1:19" ht="15.75" customHeight="1">
      <c r="A35" s="49" t="s">
        <v>24</v>
      </c>
      <c r="B35" s="35">
        <v>74851</v>
      </c>
      <c r="C35" s="30">
        <v>0.000947867298578199</v>
      </c>
      <c r="D35" s="38">
        <f t="shared" si="0"/>
        <v>0.000947867298578199</v>
      </c>
      <c r="E35" s="39">
        <f t="shared" si="1"/>
        <v>0.0947867298578199</v>
      </c>
      <c r="F35" s="199"/>
      <c r="G35" s="199"/>
      <c r="H35" s="199"/>
      <c r="I35" s="199"/>
      <c r="J35" s="199"/>
      <c r="K35" s="199"/>
      <c r="L35" s="199"/>
      <c r="M35" s="199"/>
      <c r="N35" s="199"/>
      <c r="O35" s="199"/>
      <c r="P35" s="199"/>
      <c r="Q35" s="199"/>
      <c r="R35" s="199"/>
      <c r="S35" s="199"/>
    </row>
    <row r="36" spans="1:19" ht="15.75" customHeight="1">
      <c r="A36" s="26" t="s">
        <v>22</v>
      </c>
      <c r="B36" s="7">
        <v>50000</v>
      </c>
      <c r="C36" s="30">
        <v>0.002843601895734597</v>
      </c>
      <c r="D36" s="38">
        <f t="shared" si="0"/>
        <v>0.002843601895734597</v>
      </c>
      <c r="E36" s="39">
        <f t="shared" si="1"/>
        <v>0.2843601895734597</v>
      </c>
      <c r="F36" s="199"/>
      <c r="G36" s="199"/>
      <c r="H36" s="199"/>
      <c r="I36" s="199"/>
      <c r="J36" s="199"/>
      <c r="K36" s="199"/>
      <c r="L36" s="199"/>
      <c r="M36" s="199"/>
      <c r="N36" s="199"/>
      <c r="O36" s="199"/>
      <c r="P36" s="199"/>
      <c r="Q36" s="199"/>
      <c r="R36" s="199"/>
      <c r="S36" s="199"/>
    </row>
    <row r="37" spans="1:19" ht="15.75" customHeight="1">
      <c r="A37" s="50" t="s">
        <v>28</v>
      </c>
      <c r="B37" s="47">
        <v>78933</v>
      </c>
      <c r="C37" s="30">
        <v>0.002369668246445498</v>
      </c>
      <c r="D37" s="38">
        <f t="shared" si="0"/>
        <v>0.002369668246445498</v>
      </c>
      <c r="E37" s="39">
        <f t="shared" si="1"/>
        <v>0.23696682464454977</v>
      </c>
      <c r="F37" s="199"/>
      <c r="G37" s="199"/>
      <c r="H37" s="199"/>
      <c r="I37" s="199"/>
      <c r="J37" s="199"/>
      <c r="K37" s="199"/>
      <c r="L37" s="199"/>
      <c r="M37" s="199"/>
      <c r="N37" s="199"/>
      <c r="O37" s="199"/>
      <c r="P37" s="199"/>
      <c r="Q37" s="199"/>
      <c r="R37" s="199"/>
      <c r="S37" s="199"/>
    </row>
    <row r="38" spans="1:19" ht="15.75" customHeight="1">
      <c r="A38" s="26" t="s">
        <v>26</v>
      </c>
      <c r="B38" s="47">
        <v>123386</v>
      </c>
      <c r="C38" s="30">
        <v>0.000947867298578199</v>
      </c>
      <c r="D38" s="38">
        <f t="shared" si="0"/>
        <v>0.000947867298578199</v>
      </c>
      <c r="E38" s="39">
        <f t="shared" si="1"/>
        <v>0.0947867298578199</v>
      </c>
      <c r="F38" s="199"/>
      <c r="G38" s="199"/>
      <c r="H38" s="199"/>
      <c r="I38" s="199"/>
      <c r="J38" s="199"/>
      <c r="K38" s="199"/>
      <c r="L38" s="199"/>
      <c r="M38" s="199"/>
      <c r="N38" s="199"/>
      <c r="O38" s="199"/>
      <c r="P38" s="199"/>
      <c r="Q38" s="199"/>
      <c r="R38" s="199"/>
      <c r="S38" s="199"/>
    </row>
    <row r="39" spans="1:19" ht="15.75" customHeight="1" thickBot="1">
      <c r="A39" s="51" t="s">
        <v>25</v>
      </c>
      <c r="B39" s="52">
        <v>115071</v>
      </c>
      <c r="C39" s="32">
        <v>0.0004739336492890995</v>
      </c>
      <c r="D39" s="42">
        <f t="shared" si="0"/>
        <v>0.0004739336492890995</v>
      </c>
      <c r="E39" s="43">
        <f t="shared" si="1"/>
        <v>0.04739336492890995</v>
      </c>
      <c r="F39" s="199"/>
      <c r="G39" s="199"/>
      <c r="H39" s="199"/>
      <c r="I39" s="199"/>
      <c r="J39" s="199"/>
      <c r="K39" s="199"/>
      <c r="L39" s="199"/>
      <c r="M39" s="199"/>
      <c r="N39" s="199"/>
      <c r="O39" s="199"/>
      <c r="P39" s="199"/>
      <c r="Q39" s="199"/>
      <c r="R39" s="199"/>
      <c r="S39" s="199"/>
    </row>
    <row r="40" spans="1:19" ht="12.75">
      <c r="A40" s="223"/>
      <c r="B40" s="210"/>
      <c r="C40" s="211"/>
      <c r="D40" s="211"/>
      <c r="E40" s="211"/>
      <c r="F40" s="211"/>
      <c r="G40" s="211"/>
      <c r="H40" s="199"/>
      <c r="I40" s="199"/>
      <c r="J40" s="199"/>
      <c r="K40" s="199"/>
      <c r="L40" s="199"/>
      <c r="M40" s="199"/>
      <c r="N40" s="199"/>
      <c r="O40" s="199"/>
      <c r="P40" s="199"/>
      <c r="Q40" s="199"/>
      <c r="R40" s="199"/>
      <c r="S40" s="199"/>
    </row>
    <row r="41" spans="1:19" ht="12.75">
      <c r="A41" s="12" t="s">
        <v>9</v>
      </c>
      <c r="B41" s="13"/>
      <c r="C41" s="14"/>
      <c r="D41" s="14"/>
      <c r="E41" s="14"/>
      <c r="F41" s="14"/>
      <c r="G41" s="14"/>
      <c r="H41" s="15"/>
      <c r="I41" s="24"/>
      <c r="J41" s="199"/>
      <c r="K41" s="199"/>
      <c r="L41" s="199"/>
      <c r="M41" s="199"/>
      <c r="N41" s="199"/>
      <c r="O41" s="199"/>
      <c r="P41" s="199"/>
      <c r="Q41" s="199"/>
      <c r="R41" s="199"/>
      <c r="S41" s="199"/>
    </row>
    <row r="42" spans="1:19" ht="39.75" customHeight="1">
      <c r="A42" s="64" t="s">
        <v>34</v>
      </c>
      <c r="B42" s="65"/>
      <c r="C42" s="65"/>
      <c r="D42" s="65"/>
      <c r="E42" s="65"/>
      <c r="F42" s="65"/>
      <c r="G42" s="65"/>
      <c r="H42" s="65"/>
      <c r="I42" s="66"/>
      <c r="J42" s="199"/>
      <c r="K42" s="199"/>
      <c r="L42" s="199"/>
      <c r="M42" s="199"/>
      <c r="N42" s="199"/>
      <c r="O42" s="199"/>
      <c r="P42" s="199"/>
      <c r="Q42" s="199"/>
      <c r="R42" s="199"/>
      <c r="S42" s="199"/>
    </row>
    <row r="43" spans="1:19" ht="12.75" customHeight="1">
      <c r="A43" s="61" t="s">
        <v>33</v>
      </c>
      <c r="B43" s="62"/>
      <c r="C43" s="62"/>
      <c r="D43" s="62"/>
      <c r="E43" s="62"/>
      <c r="F43" s="62"/>
      <c r="G43" s="62"/>
      <c r="H43" s="62"/>
      <c r="I43" s="63"/>
      <c r="J43" s="199"/>
      <c r="K43" s="199"/>
      <c r="L43" s="199"/>
      <c r="M43" s="199"/>
      <c r="N43" s="199"/>
      <c r="O43" s="199"/>
      <c r="P43" s="199"/>
      <c r="Q43" s="199"/>
      <c r="R43" s="199"/>
      <c r="S43" s="199"/>
    </row>
    <row r="44" spans="1:2" ht="12.75">
      <c r="A44" s="53"/>
      <c r="B44" s="13"/>
    </row>
    <row r="45" spans="1:2" ht="12.75">
      <c r="A45" s="77" t="s">
        <v>17</v>
      </c>
      <c r="B45" s="77" t="s">
        <v>3</v>
      </c>
    </row>
    <row r="46" spans="1:2" ht="12.75">
      <c r="A46" s="78"/>
      <c r="B46" s="68"/>
    </row>
    <row r="47" spans="1:2" ht="12.75">
      <c r="A47" s="79"/>
      <c r="B47" s="69"/>
    </row>
    <row r="48" spans="1:2" ht="13.5" thickBot="1">
      <c r="A48" s="27" t="s">
        <v>14</v>
      </c>
      <c r="B48" s="33">
        <v>7439976</v>
      </c>
    </row>
  </sheetData>
  <sheetProtection/>
  <mergeCells count="18">
    <mergeCell ref="A22:G22"/>
    <mergeCell ref="A31:G31"/>
    <mergeCell ref="A42:I42"/>
    <mergeCell ref="A43:I43"/>
    <mergeCell ref="A45:A47"/>
    <mergeCell ref="B45:B47"/>
    <mergeCell ref="A10:G10"/>
    <mergeCell ref="A11:A13"/>
    <mergeCell ref="B11:B13"/>
    <mergeCell ref="C11:C13"/>
    <mergeCell ref="D11:D13"/>
    <mergeCell ref="E11:E13"/>
    <mergeCell ref="B1:G1"/>
    <mergeCell ref="B2:G2"/>
    <mergeCell ref="B3:C3"/>
    <mergeCell ref="E3:F3"/>
    <mergeCell ref="D7:G7"/>
    <mergeCell ref="D8:G9"/>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56"/>
  <sheetViews>
    <sheetView zoomScale="130" zoomScaleNormal="130" zoomScalePageLayoutView="0" workbookViewId="0" topLeftCell="A1">
      <selection activeCell="B4" sqref="B4"/>
    </sheetView>
  </sheetViews>
  <sheetFormatPr defaultColWidth="9.140625" defaultRowHeight="12.75"/>
  <cols>
    <col min="1" max="1" width="19.7109375" style="0" customWidth="1"/>
    <col min="2" max="2" width="12.421875" style="8" customWidth="1"/>
    <col min="3" max="13" width="12.7109375" style="8" customWidth="1"/>
    <col min="14" max="14" width="13.140625" style="8" customWidth="1"/>
    <col min="15" max="15" width="11.00390625" style="8" customWidth="1"/>
    <col min="16" max="17" width="12.7109375" style="0" customWidth="1"/>
    <col min="18" max="18" width="4.8515625" style="0" customWidth="1"/>
    <col min="19" max="19" width="12.28125" style="0" customWidth="1"/>
    <col min="20" max="20" width="12.7109375" style="0" customWidth="1"/>
  </cols>
  <sheetData>
    <row r="1" spans="1:20" ht="39.75" customHeight="1" thickBot="1">
      <c r="A1" s="20" t="s">
        <v>10</v>
      </c>
      <c r="B1" s="81" t="s">
        <v>18</v>
      </c>
      <c r="C1" s="81"/>
      <c r="D1" s="81"/>
      <c r="E1" s="81"/>
      <c r="F1" s="81"/>
      <c r="G1" s="81"/>
      <c r="H1" s="81"/>
      <c r="I1" s="81"/>
      <c r="J1" s="81"/>
      <c r="K1" s="93"/>
      <c r="L1" s="200"/>
      <c r="M1" s="201"/>
      <c r="N1" s="201"/>
      <c r="O1" s="201"/>
      <c r="P1" s="201"/>
      <c r="Q1" s="94"/>
      <c r="R1" s="94"/>
      <c r="S1" s="94"/>
      <c r="T1" s="94"/>
    </row>
    <row r="2" spans="1:20" ht="39.75" customHeight="1" thickBot="1">
      <c r="A2" s="19" t="s">
        <v>6</v>
      </c>
      <c r="B2" s="95" t="s">
        <v>45</v>
      </c>
      <c r="C2" s="95"/>
      <c r="D2" s="95"/>
      <c r="E2" s="95"/>
      <c r="F2" s="95"/>
      <c r="G2" s="95"/>
      <c r="H2" s="95"/>
      <c r="I2" s="95"/>
      <c r="J2" s="95"/>
      <c r="K2" s="96"/>
      <c r="L2" s="202"/>
      <c r="M2" s="203"/>
      <c r="N2" s="203"/>
      <c r="O2" s="203"/>
      <c r="P2" s="204"/>
      <c r="Q2" s="98"/>
      <c r="R2" s="98"/>
      <c r="S2" s="98"/>
      <c r="T2" s="98"/>
    </row>
    <row r="3" spans="1:18" ht="13.5" thickBot="1">
      <c r="A3" s="9" t="s">
        <v>11</v>
      </c>
      <c r="B3" s="99" t="s">
        <v>8</v>
      </c>
      <c r="C3" s="87"/>
      <c r="D3" s="100"/>
      <c r="E3" s="100"/>
      <c r="F3" s="10" t="s">
        <v>7</v>
      </c>
      <c r="G3" s="89">
        <v>43137</v>
      </c>
      <c r="H3" s="89"/>
      <c r="I3" s="218"/>
      <c r="J3" s="218"/>
      <c r="K3" s="219"/>
      <c r="L3" s="205"/>
      <c r="M3" s="206"/>
      <c r="N3" s="206"/>
      <c r="O3" s="207"/>
      <c r="P3" s="207"/>
      <c r="Q3" s="101"/>
      <c r="R3" s="101"/>
    </row>
    <row r="4" spans="1:16" ht="13.5" thickBot="1">
      <c r="A4" s="3" t="s">
        <v>0</v>
      </c>
      <c r="B4" s="54"/>
      <c r="C4" s="54"/>
      <c r="D4" s="54"/>
      <c r="E4" s="54"/>
      <c r="F4" s="54"/>
      <c r="G4" s="54"/>
      <c r="H4" s="102"/>
      <c r="I4" s="103" t="s">
        <v>46</v>
      </c>
      <c r="J4" s="104"/>
      <c r="K4" s="105" t="s">
        <v>47</v>
      </c>
      <c r="L4" s="207"/>
      <c r="M4" s="199"/>
      <c r="N4" s="199"/>
      <c r="O4" s="199"/>
      <c r="P4" s="199"/>
    </row>
    <row r="5" spans="1:16" ht="13.5" thickBot="1">
      <c r="A5" s="3" t="s">
        <v>1</v>
      </c>
      <c r="B5" s="16"/>
      <c r="C5" s="16"/>
      <c r="D5" s="16"/>
      <c r="E5" s="16"/>
      <c r="F5" s="16"/>
      <c r="G5" s="16"/>
      <c r="H5" s="102"/>
      <c r="I5" s="106" t="s">
        <v>48</v>
      </c>
      <c r="J5" s="107">
        <v>1</v>
      </c>
      <c r="K5" s="108" t="s">
        <v>49</v>
      </c>
      <c r="L5" s="109" t="s">
        <v>50</v>
      </c>
      <c r="M5" s="110"/>
      <c r="N5" s="199"/>
      <c r="O5" s="199"/>
      <c r="P5" s="199"/>
    </row>
    <row r="6" spans="1:16" ht="13.5" thickBot="1">
      <c r="A6" s="4" t="s">
        <v>2</v>
      </c>
      <c r="B6" s="17"/>
      <c r="C6" s="17"/>
      <c r="D6" s="17"/>
      <c r="E6" s="17"/>
      <c r="F6" s="17"/>
      <c r="G6" s="17"/>
      <c r="H6" s="111"/>
      <c r="I6" s="106" t="s">
        <v>51</v>
      </c>
      <c r="J6" s="107">
        <v>2</v>
      </c>
      <c r="K6" s="108" t="s">
        <v>52</v>
      </c>
      <c r="L6" s="112"/>
      <c r="M6" s="113"/>
      <c r="N6" s="199"/>
      <c r="O6" s="199"/>
      <c r="P6" s="199"/>
    </row>
    <row r="7" spans="1:16" ht="19.5" thickBot="1" thickTop="1">
      <c r="A7" s="18" t="s">
        <v>12</v>
      </c>
      <c r="B7" s="44" t="s">
        <v>53</v>
      </c>
      <c r="C7" s="44" t="s">
        <v>54</v>
      </c>
      <c r="D7" s="114" t="s">
        <v>13</v>
      </c>
      <c r="E7" s="115"/>
      <c r="F7" s="115"/>
      <c r="G7" s="115"/>
      <c r="H7" s="115"/>
      <c r="I7" s="106" t="s">
        <v>55</v>
      </c>
      <c r="J7" s="107">
        <v>3</v>
      </c>
      <c r="K7" s="108" t="s">
        <v>56</v>
      </c>
      <c r="L7" s="109" t="s">
        <v>57</v>
      </c>
      <c r="M7" s="110"/>
      <c r="N7" s="199"/>
      <c r="O7" s="199"/>
      <c r="P7" s="199"/>
    </row>
    <row r="8" spans="1:16" ht="13.5" customHeight="1" thickBot="1">
      <c r="A8" s="116" t="s">
        <v>58</v>
      </c>
      <c r="B8" s="117">
        <v>0.1</v>
      </c>
      <c r="C8" s="118">
        <v>100</v>
      </c>
      <c r="D8" s="109" t="s">
        <v>59</v>
      </c>
      <c r="E8" s="119"/>
      <c r="F8" s="119"/>
      <c r="G8" s="119"/>
      <c r="H8" s="120"/>
      <c r="I8" s="106" t="s">
        <v>60</v>
      </c>
      <c r="J8" s="107">
        <v>4</v>
      </c>
      <c r="K8" s="108" t="s">
        <v>61</v>
      </c>
      <c r="L8" s="121"/>
      <c r="M8" s="122"/>
      <c r="N8" s="199"/>
      <c r="O8" s="199"/>
      <c r="P8" s="199"/>
    </row>
    <row r="9" spans="1:16" ht="13.5" customHeight="1" thickBot="1">
      <c r="A9" s="123" t="str">
        <f>LOOKUP(B9,J5:J12,I5:I12)</f>
        <v>HDLP 430</v>
      </c>
      <c r="B9" s="124">
        <v>8</v>
      </c>
      <c r="C9" s="125"/>
      <c r="D9" s="126"/>
      <c r="E9" s="127"/>
      <c r="F9" s="127"/>
      <c r="G9" s="127"/>
      <c r="H9" s="128"/>
      <c r="I9" s="106" t="s">
        <v>62</v>
      </c>
      <c r="J9" s="107">
        <v>5</v>
      </c>
      <c r="K9" s="108" t="s">
        <v>63</v>
      </c>
      <c r="L9" s="121"/>
      <c r="M9" s="122"/>
      <c r="N9" s="199"/>
      <c r="O9" s="199"/>
      <c r="P9" s="199"/>
    </row>
    <row r="10" spans="1:16" ht="13.5" thickBot="1">
      <c r="A10" s="129"/>
      <c r="B10" s="130" t="s">
        <v>40</v>
      </c>
      <c r="C10" s="131" t="s">
        <v>41</v>
      </c>
      <c r="D10" s="126"/>
      <c r="E10" s="127"/>
      <c r="F10" s="127"/>
      <c r="G10" s="127"/>
      <c r="H10" s="128"/>
      <c r="I10" s="106" t="s">
        <v>64</v>
      </c>
      <c r="J10" s="107">
        <v>6</v>
      </c>
      <c r="K10" s="108" t="s">
        <v>65</v>
      </c>
      <c r="L10" s="112"/>
      <c r="M10" s="113"/>
      <c r="N10" s="199"/>
      <c r="O10" s="199"/>
      <c r="P10" s="199"/>
    </row>
    <row r="11" spans="1:16" ht="13.5" thickBot="1">
      <c r="A11" s="116" t="s">
        <v>42</v>
      </c>
      <c r="B11" s="117">
        <v>1</v>
      </c>
      <c r="C11" s="118">
        <v>1000</v>
      </c>
      <c r="D11" s="126"/>
      <c r="E11" s="127"/>
      <c r="F11" s="127"/>
      <c r="G11" s="127"/>
      <c r="H11" s="128"/>
      <c r="I11" s="106" t="s">
        <v>66</v>
      </c>
      <c r="J11" s="107">
        <v>7</v>
      </c>
      <c r="K11" s="108" t="s">
        <v>67</v>
      </c>
      <c r="L11" s="109" t="s">
        <v>68</v>
      </c>
      <c r="M11" s="110"/>
      <c r="N11" s="199"/>
      <c r="O11" s="199"/>
      <c r="P11" s="199"/>
    </row>
    <row r="12" spans="1:16" ht="13.5" thickBot="1">
      <c r="A12" s="132" t="str">
        <f>LOOKUP(B12,K5:K12,I5:I12)</f>
        <v>HDLP 430</v>
      </c>
      <c r="B12" s="133" t="s">
        <v>69</v>
      </c>
      <c r="C12" s="134"/>
      <c r="D12" s="135"/>
      <c r="E12" s="136"/>
      <c r="F12" s="136"/>
      <c r="G12" s="136"/>
      <c r="H12" s="137"/>
      <c r="I12" s="138" t="s">
        <v>70</v>
      </c>
      <c r="J12" s="139">
        <v>8</v>
      </c>
      <c r="K12" s="140" t="s">
        <v>69</v>
      </c>
      <c r="L12" s="112"/>
      <c r="M12" s="113"/>
      <c r="N12" s="199"/>
      <c r="O12" s="199"/>
      <c r="P12" s="199"/>
    </row>
    <row r="13" spans="1:16" ht="13.5" customHeight="1">
      <c r="A13" s="141" t="s">
        <v>16</v>
      </c>
      <c r="B13" s="142" t="s">
        <v>3</v>
      </c>
      <c r="C13" s="142" t="s">
        <v>32</v>
      </c>
      <c r="D13" s="142" t="s">
        <v>71</v>
      </c>
      <c r="E13" s="143" t="s">
        <v>72</v>
      </c>
      <c r="F13" s="142" t="s">
        <v>44</v>
      </c>
      <c r="G13" s="142" t="s">
        <v>71</v>
      </c>
      <c r="H13" s="143" t="s">
        <v>72</v>
      </c>
      <c r="I13" s="207"/>
      <c r="J13" s="207"/>
      <c r="K13" s="207"/>
      <c r="L13" s="207"/>
      <c r="M13" s="207"/>
      <c r="N13" s="207"/>
      <c r="O13" s="207"/>
      <c r="P13" s="199"/>
    </row>
    <row r="14" spans="1:16" ht="15.75" customHeight="1">
      <c r="A14" s="144"/>
      <c r="B14" s="68"/>
      <c r="C14" s="145"/>
      <c r="D14" s="68"/>
      <c r="E14" s="146"/>
      <c r="F14" s="70"/>
      <c r="G14" s="68"/>
      <c r="H14" s="146"/>
      <c r="I14" s="199"/>
      <c r="J14" s="199"/>
      <c r="K14" s="199"/>
      <c r="L14" s="199"/>
      <c r="M14" s="207"/>
      <c r="N14" s="199"/>
      <c r="O14" s="199"/>
      <c r="P14" s="199"/>
    </row>
    <row r="15" spans="1:16" ht="11.25" customHeight="1">
      <c r="A15" s="147"/>
      <c r="B15" s="69"/>
      <c r="C15" s="148"/>
      <c r="D15" s="69"/>
      <c r="E15" s="149"/>
      <c r="F15" s="150"/>
      <c r="G15" s="69"/>
      <c r="H15" s="149"/>
      <c r="I15" s="199"/>
      <c r="J15" s="199"/>
      <c r="K15" s="199"/>
      <c r="L15" s="199"/>
      <c r="M15" s="203"/>
      <c r="N15" s="199"/>
      <c r="O15" s="199"/>
      <c r="P15" s="199"/>
    </row>
    <row r="16" spans="1:16" ht="12.75">
      <c r="A16" s="25" t="s">
        <v>21</v>
      </c>
      <c r="B16" s="28">
        <v>75070</v>
      </c>
      <c r="C16" s="151">
        <f>LOOKUP(B9,B34:P34,B44:P44)</f>
        <v>0.05</v>
      </c>
      <c r="D16" s="36">
        <f>(C16*$B$8)</f>
        <v>0.005000000000000001</v>
      </c>
      <c r="E16" s="152">
        <f>(C16*$C$8)</f>
        <v>5</v>
      </c>
      <c r="F16" s="151">
        <f>LOOKUP(B12,B34:Q34,B44:Q44)</f>
        <v>0.0016286644951140066</v>
      </c>
      <c r="G16" s="36">
        <f>(F16*$B$11)</f>
        <v>0.0016286644951140066</v>
      </c>
      <c r="H16" s="152">
        <f>(F16*$C$11)</f>
        <v>1.6286644951140066</v>
      </c>
      <c r="I16" s="199"/>
      <c r="J16" s="199"/>
      <c r="K16" s="199"/>
      <c r="L16" s="199"/>
      <c r="M16" s="203"/>
      <c r="N16" s="199"/>
      <c r="O16" s="199"/>
      <c r="P16" s="199"/>
    </row>
    <row r="17" spans="1:16" ht="12.75">
      <c r="A17" s="3" t="s">
        <v>23</v>
      </c>
      <c r="B17" s="153">
        <v>107028</v>
      </c>
      <c r="C17" s="31">
        <f>LOOKUP(B9,B34:P34,B43:P43)</f>
        <v>0.02</v>
      </c>
      <c r="D17" s="38">
        <f aca="true" t="shared" si="0" ref="D17:D23">(C17*$B$8)</f>
        <v>0.002</v>
      </c>
      <c r="E17" s="154">
        <f aca="true" t="shared" si="1" ref="E17:E23">(C17*$C$8)</f>
        <v>2</v>
      </c>
      <c r="F17" s="31">
        <f>LOOKUP(B12,B34:Q34,B43:Q43)</f>
        <v>0.0003257328990228013</v>
      </c>
      <c r="G17" s="38">
        <f aca="true" t="shared" si="2" ref="G17:G23">(F17*$B$11)</f>
        <v>0.0003257328990228013</v>
      </c>
      <c r="H17" s="154">
        <f aca="true" t="shared" si="3" ref="H17:H23">(F17*$C$11)</f>
        <v>0.32573289902280134</v>
      </c>
      <c r="I17" s="199"/>
      <c r="J17" s="199"/>
      <c r="K17" s="199"/>
      <c r="L17" s="199"/>
      <c r="M17" s="203"/>
      <c r="N17" s="199"/>
      <c r="O17" s="199"/>
      <c r="P17" s="199"/>
    </row>
    <row r="18" spans="1:16" ht="12.75" customHeight="1">
      <c r="A18" s="3" t="s">
        <v>27</v>
      </c>
      <c r="B18" s="153">
        <v>79107</v>
      </c>
      <c r="C18" s="31">
        <f>LOOKUP(B9,B34:P34,B52:P52)</f>
        <v>0.02</v>
      </c>
      <c r="D18" s="38">
        <f t="shared" si="0"/>
        <v>0.002</v>
      </c>
      <c r="E18" s="154">
        <f t="shared" si="1"/>
        <v>2</v>
      </c>
      <c r="F18" s="31">
        <f>LOOKUP(B12,B34:Q34,B52:Q52)</f>
        <v>0.0003257328990228013</v>
      </c>
      <c r="G18" s="38">
        <f t="shared" si="2"/>
        <v>0.0003257328990228013</v>
      </c>
      <c r="H18" s="154">
        <f t="shared" si="3"/>
        <v>0.32573289902280134</v>
      </c>
      <c r="I18" s="199"/>
      <c r="J18" s="199"/>
      <c r="K18" s="199"/>
      <c r="L18" s="199"/>
      <c r="M18" s="199"/>
      <c r="N18" s="199"/>
      <c r="O18" s="199"/>
      <c r="P18" s="199"/>
    </row>
    <row r="19" spans="1:16" ht="12.75">
      <c r="A19" s="49" t="s">
        <v>24</v>
      </c>
      <c r="B19" s="35">
        <v>74851</v>
      </c>
      <c r="C19" s="151">
        <f>LOOKUP(B9,B34:P34,B39:P39)</f>
        <v>0.01</v>
      </c>
      <c r="D19" s="38">
        <f t="shared" si="0"/>
        <v>0.001</v>
      </c>
      <c r="E19" s="154">
        <f t="shared" si="1"/>
        <v>1</v>
      </c>
      <c r="F19" s="151">
        <f>LOOKUP(B12,B34:Q34,B39:Q39)</f>
        <v>0.0003257328990228013</v>
      </c>
      <c r="G19" s="38">
        <f t="shared" si="2"/>
        <v>0.0003257328990228013</v>
      </c>
      <c r="H19" s="154">
        <f t="shared" si="3"/>
        <v>0.32573289902280134</v>
      </c>
      <c r="I19" s="199"/>
      <c r="J19" s="199"/>
      <c r="K19" s="199"/>
      <c r="L19" s="199"/>
      <c r="M19" s="199"/>
      <c r="N19" s="199"/>
      <c r="O19" s="199"/>
      <c r="P19" s="199"/>
    </row>
    <row r="20" spans="1:16" ht="12.75">
      <c r="A20" s="26" t="s">
        <v>22</v>
      </c>
      <c r="B20" s="7">
        <v>50000</v>
      </c>
      <c r="C20" s="31">
        <f>LOOKUP(B9,B34:P34,B42:P42)</f>
        <v>0.06</v>
      </c>
      <c r="D20" s="38">
        <f t="shared" si="0"/>
        <v>0.006</v>
      </c>
      <c r="E20" s="154">
        <f t="shared" si="1"/>
        <v>6</v>
      </c>
      <c r="F20" s="31">
        <f>LOOKUP(B12,B34:Q34,B42:Q42)</f>
        <v>0.001954397394136808</v>
      </c>
      <c r="G20" s="38">
        <f t="shared" si="2"/>
        <v>0.001954397394136808</v>
      </c>
      <c r="H20" s="154">
        <f t="shared" si="3"/>
        <v>1.9543973941368078</v>
      </c>
      <c r="I20" s="199"/>
      <c r="J20" s="199"/>
      <c r="K20" s="199"/>
      <c r="L20" s="199"/>
      <c r="M20" s="199"/>
      <c r="N20" s="199"/>
      <c r="O20" s="199"/>
      <c r="P20" s="199"/>
    </row>
    <row r="21" spans="1:16" ht="12.75">
      <c r="A21" s="26" t="s">
        <v>28</v>
      </c>
      <c r="B21" s="153">
        <v>78933</v>
      </c>
      <c r="C21" s="31">
        <f>LOOKUP(B9,B34:P34,B48:P48)</f>
        <v>0.02</v>
      </c>
      <c r="D21" s="38">
        <f t="shared" si="0"/>
        <v>0.002</v>
      </c>
      <c r="E21" s="154">
        <f t="shared" si="1"/>
        <v>2</v>
      </c>
      <c r="F21" s="31">
        <f>LOOKUP(B12,B34:Q34,B48:Q48)</f>
        <v>0.0006514657980456026</v>
      </c>
      <c r="G21" s="38">
        <f t="shared" si="2"/>
        <v>0.0006514657980456026</v>
      </c>
      <c r="H21" s="154">
        <f t="shared" si="3"/>
        <v>0.6514657980456027</v>
      </c>
      <c r="I21" s="199"/>
      <c r="J21" s="199"/>
      <c r="K21" s="199"/>
      <c r="L21" s="199"/>
      <c r="M21" s="199"/>
      <c r="N21" s="199"/>
      <c r="O21" s="199"/>
      <c r="P21" s="199"/>
    </row>
    <row r="22" spans="1:16" ht="12.75">
      <c r="A22" s="26" t="s">
        <v>26</v>
      </c>
      <c r="B22" s="153">
        <v>123386</v>
      </c>
      <c r="C22" s="31">
        <f>LOOKUP(B9,B34:P34,B45:P45)</f>
        <v>0.02</v>
      </c>
      <c r="D22" s="38">
        <f t="shared" si="0"/>
        <v>0.002</v>
      </c>
      <c r="E22" s="154">
        <f t="shared" si="1"/>
        <v>2</v>
      </c>
      <c r="F22" s="31">
        <f>LOOKUP(B12,B34:Q34,B45:Q45)</f>
        <v>0.0006514657980456026</v>
      </c>
      <c r="G22" s="38">
        <f t="shared" si="2"/>
        <v>0.0006514657980456026</v>
      </c>
      <c r="H22" s="154">
        <f t="shared" si="3"/>
        <v>0.6514657980456027</v>
      </c>
      <c r="I22" s="199"/>
      <c r="J22" s="199"/>
      <c r="K22" s="199"/>
      <c r="L22" s="199"/>
      <c r="M22" s="199"/>
      <c r="N22" s="199"/>
      <c r="O22" s="199"/>
      <c r="P22" s="199"/>
    </row>
    <row r="23" spans="1:16" ht="13.5" thickBot="1">
      <c r="A23" s="155" t="s">
        <v>25</v>
      </c>
      <c r="B23" s="52">
        <v>115071</v>
      </c>
      <c r="C23" s="156">
        <f>LOOKUP(B9,B34:P34,B40:P40)</f>
        <v>0.01</v>
      </c>
      <c r="D23" s="42">
        <f t="shared" si="0"/>
        <v>0.001</v>
      </c>
      <c r="E23" s="157">
        <f t="shared" si="1"/>
        <v>1</v>
      </c>
      <c r="F23" s="156">
        <f>LOOKUP(B12,B34:Q34,B40:Q40)</f>
        <v>0.00016286644951140066</v>
      </c>
      <c r="G23" s="42">
        <f t="shared" si="2"/>
        <v>0.00016286644951140066</v>
      </c>
      <c r="H23" s="157">
        <f t="shared" si="3"/>
        <v>0.16286644951140067</v>
      </c>
      <c r="I23" s="207"/>
      <c r="J23" s="207"/>
      <c r="K23" s="207"/>
      <c r="L23" s="207"/>
      <c r="M23" s="199"/>
      <c r="N23" s="199"/>
      <c r="O23" s="199"/>
      <c r="P23" s="199"/>
    </row>
    <row r="24" spans="1:22" ht="13.5" customHeight="1">
      <c r="A24" s="217"/>
      <c r="B24" s="208"/>
      <c r="C24" s="208"/>
      <c r="D24" s="208"/>
      <c r="E24" s="208"/>
      <c r="F24" s="208"/>
      <c r="G24" s="208"/>
      <c r="H24" s="208"/>
      <c r="I24" s="208"/>
      <c r="J24" s="208"/>
      <c r="K24" s="208"/>
      <c r="L24" s="208"/>
      <c r="M24" s="208"/>
      <c r="N24" s="208"/>
      <c r="O24" s="208"/>
      <c r="P24" s="208"/>
      <c r="Q24" s="158"/>
      <c r="R24" s="158"/>
      <c r="S24" s="158"/>
      <c r="T24" s="158"/>
      <c r="U24" s="1"/>
      <c r="V24" s="1"/>
    </row>
    <row r="25" spans="1:22" ht="12.75">
      <c r="A25" s="12" t="s">
        <v>9</v>
      </c>
      <c r="B25" s="220"/>
      <c r="C25" s="220"/>
      <c r="D25" s="220"/>
      <c r="E25" s="220"/>
      <c r="F25" s="220"/>
      <c r="G25" s="220"/>
      <c r="H25" s="220"/>
      <c r="I25" s="220"/>
      <c r="J25" s="220"/>
      <c r="K25" s="220"/>
      <c r="L25" s="220"/>
      <c r="M25" s="221"/>
      <c r="N25" s="209"/>
      <c r="O25" s="210"/>
      <c r="P25" s="211"/>
      <c r="Q25" s="23"/>
      <c r="R25" s="23"/>
      <c r="S25" s="23"/>
      <c r="T25" s="23"/>
      <c r="U25" s="101"/>
      <c r="V25" s="101"/>
    </row>
    <row r="26" spans="1:22" ht="32.25" customHeight="1">
      <c r="A26" s="64" t="s">
        <v>73</v>
      </c>
      <c r="B26" s="159"/>
      <c r="C26" s="159"/>
      <c r="D26" s="159"/>
      <c r="E26" s="159"/>
      <c r="F26" s="159"/>
      <c r="G26" s="159"/>
      <c r="H26" s="159"/>
      <c r="I26" s="159"/>
      <c r="J26" s="159"/>
      <c r="K26" s="159"/>
      <c r="L26" s="159"/>
      <c r="M26" s="160"/>
      <c r="N26" s="212"/>
      <c r="O26" s="213"/>
      <c r="P26" s="213"/>
      <c r="Q26" s="161"/>
      <c r="R26" s="161"/>
      <c r="S26" s="161"/>
      <c r="T26" s="161"/>
      <c r="U26" s="161"/>
      <c r="V26" s="161"/>
    </row>
    <row r="27" spans="1:22" ht="12.75" customHeight="1">
      <c r="A27" s="162" t="s">
        <v>33</v>
      </c>
      <c r="B27" s="163"/>
      <c r="C27" s="163"/>
      <c r="D27" s="163"/>
      <c r="E27" s="163"/>
      <c r="F27" s="163"/>
      <c r="G27" s="163"/>
      <c r="H27" s="163"/>
      <c r="I27" s="163"/>
      <c r="J27" s="163"/>
      <c r="K27" s="163"/>
      <c r="L27" s="163"/>
      <c r="M27" s="164"/>
      <c r="N27" s="214"/>
      <c r="O27" s="203"/>
      <c r="P27" s="203"/>
      <c r="Q27" s="97"/>
      <c r="R27" s="97"/>
      <c r="S27" s="97"/>
      <c r="T27" s="97"/>
      <c r="U27" s="97"/>
      <c r="V27" s="97"/>
    </row>
    <row r="28" spans="1:16" ht="12.75">
      <c r="A28" s="222"/>
      <c r="B28" s="220"/>
      <c r="C28" s="210"/>
      <c r="D28" s="210"/>
      <c r="E28" s="210"/>
      <c r="F28" s="210"/>
      <c r="G28" s="210"/>
      <c r="H28" s="210"/>
      <c r="I28" s="210"/>
      <c r="J28" s="210"/>
      <c r="K28" s="210"/>
      <c r="L28" s="210"/>
      <c r="M28" s="210"/>
      <c r="N28" s="210"/>
      <c r="O28" s="210"/>
      <c r="P28" s="199"/>
    </row>
    <row r="29" spans="1:16" ht="12.75">
      <c r="A29" s="77" t="s">
        <v>17</v>
      </c>
      <c r="B29" s="77" t="s">
        <v>3</v>
      </c>
      <c r="C29" s="210"/>
      <c r="D29" s="210"/>
      <c r="E29" s="210"/>
      <c r="F29" s="210"/>
      <c r="G29" s="210"/>
      <c r="H29" s="210"/>
      <c r="I29" s="210"/>
      <c r="J29" s="210"/>
      <c r="K29" s="210"/>
      <c r="L29" s="210"/>
      <c r="M29" s="210"/>
      <c r="N29" s="210"/>
      <c r="O29" s="210"/>
      <c r="P29" s="199"/>
    </row>
    <row r="30" spans="1:16" ht="12.75">
      <c r="A30" s="78"/>
      <c r="B30" s="68"/>
      <c r="C30" s="208"/>
      <c r="D30" s="208"/>
      <c r="E30" s="208"/>
      <c r="F30" s="208"/>
      <c r="G30" s="208"/>
      <c r="H30" s="208"/>
      <c r="I30" s="208"/>
      <c r="J30" s="208"/>
      <c r="K30" s="208"/>
      <c r="L30" s="208"/>
      <c r="M30" s="208"/>
      <c r="N30" s="208"/>
      <c r="O30" s="208"/>
      <c r="P30" s="199"/>
    </row>
    <row r="31" spans="1:16" ht="12.75">
      <c r="A31" s="79"/>
      <c r="B31" s="69"/>
      <c r="C31" s="208"/>
      <c r="D31" s="208"/>
      <c r="E31" s="208"/>
      <c r="F31" s="208"/>
      <c r="G31" s="208"/>
      <c r="H31" s="208"/>
      <c r="I31" s="208"/>
      <c r="J31" s="208"/>
      <c r="K31" s="208"/>
      <c r="L31" s="208"/>
      <c r="M31" s="208"/>
      <c r="N31" s="208"/>
      <c r="O31" s="208"/>
      <c r="P31" s="199"/>
    </row>
    <row r="32" spans="1:16" ht="13.5" thickBot="1">
      <c r="A32" s="27" t="s">
        <v>14</v>
      </c>
      <c r="B32" s="33">
        <v>7439976</v>
      </c>
      <c r="C32" s="215"/>
      <c r="D32" s="215"/>
      <c r="E32" s="215"/>
      <c r="F32" s="215"/>
      <c r="G32" s="215"/>
      <c r="H32" s="215"/>
      <c r="I32" s="215"/>
      <c r="J32" s="215"/>
      <c r="K32" s="215"/>
      <c r="L32" s="215"/>
      <c r="M32" s="215"/>
      <c r="N32" s="215"/>
      <c r="O32" s="215"/>
      <c r="P32" s="199"/>
    </row>
    <row r="33" spans="1:16" ht="12.75">
      <c r="A33" s="199"/>
      <c r="B33" s="216"/>
      <c r="C33" s="216"/>
      <c r="D33" s="216"/>
      <c r="E33" s="216"/>
      <c r="F33" s="216"/>
      <c r="G33" s="216"/>
      <c r="H33" s="216"/>
      <c r="I33" s="216"/>
      <c r="J33" s="216"/>
      <c r="K33" s="216"/>
      <c r="L33" s="216"/>
      <c r="M33" s="216"/>
      <c r="N33" s="216"/>
      <c r="O33" s="216"/>
      <c r="P33" s="199"/>
    </row>
    <row r="34" spans="1:17" ht="13.5" thickBot="1">
      <c r="A34" s="199"/>
      <c r="B34" s="47">
        <v>1</v>
      </c>
      <c r="C34" s="47" t="s">
        <v>49</v>
      </c>
      <c r="D34" s="47">
        <v>2</v>
      </c>
      <c r="E34" s="47" t="s">
        <v>52</v>
      </c>
      <c r="F34" s="47">
        <v>3</v>
      </c>
      <c r="G34" s="47" t="s">
        <v>56</v>
      </c>
      <c r="H34" s="47">
        <v>4</v>
      </c>
      <c r="I34" s="47" t="s">
        <v>61</v>
      </c>
      <c r="J34" s="47">
        <v>5</v>
      </c>
      <c r="K34" s="47" t="s">
        <v>63</v>
      </c>
      <c r="L34" s="47">
        <v>6</v>
      </c>
      <c r="M34" s="47" t="s">
        <v>65</v>
      </c>
      <c r="N34" s="47">
        <v>7</v>
      </c>
      <c r="O34" s="47" t="s">
        <v>67</v>
      </c>
      <c r="P34" s="47">
        <v>8</v>
      </c>
      <c r="Q34" s="47" t="s">
        <v>69</v>
      </c>
    </row>
    <row r="35" spans="1:17" ht="12.75" customHeight="1" thickBot="1">
      <c r="A35" s="165" t="s">
        <v>74</v>
      </c>
      <c r="B35" s="166" t="s">
        <v>75</v>
      </c>
      <c r="C35" s="167"/>
      <c r="D35" s="167"/>
      <c r="E35" s="167"/>
      <c r="F35" s="167" t="s">
        <v>76</v>
      </c>
      <c r="G35" s="167"/>
      <c r="H35" s="167"/>
      <c r="I35" s="167"/>
      <c r="J35" s="167"/>
      <c r="K35" s="167"/>
      <c r="L35" s="167"/>
      <c r="M35" s="167"/>
      <c r="N35" s="167" t="s">
        <v>77</v>
      </c>
      <c r="O35" s="167"/>
      <c r="P35" s="167"/>
      <c r="Q35" s="167"/>
    </row>
    <row r="36" spans="1:17" ht="12.75">
      <c r="A36" s="168" t="s">
        <v>78</v>
      </c>
      <c r="B36" s="169">
        <v>500</v>
      </c>
      <c r="C36" s="170" t="s">
        <v>79</v>
      </c>
      <c r="D36" s="171">
        <v>600</v>
      </c>
      <c r="E36" s="172" t="s">
        <v>79</v>
      </c>
      <c r="F36" s="171">
        <v>355</v>
      </c>
      <c r="G36" s="170" t="s">
        <v>79</v>
      </c>
      <c r="H36" s="171">
        <v>395</v>
      </c>
      <c r="I36" s="170" t="s">
        <v>79</v>
      </c>
      <c r="J36" s="171">
        <v>450</v>
      </c>
      <c r="K36" s="170" t="s">
        <v>79</v>
      </c>
      <c r="L36" s="171">
        <v>500</v>
      </c>
      <c r="M36" s="170" t="s">
        <v>79</v>
      </c>
      <c r="N36" s="169">
        <v>380</v>
      </c>
      <c r="O36" s="170" t="s">
        <v>79</v>
      </c>
      <c r="P36" s="171">
        <v>430</v>
      </c>
      <c r="Q36" s="173" t="s">
        <v>79</v>
      </c>
    </row>
    <row r="37" spans="1:17" ht="24">
      <c r="A37" s="174" t="s">
        <v>80</v>
      </c>
      <c r="B37" s="175">
        <v>35.3</v>
      </c>
      <c r="C37" s="176"/>
      <c r="D37" s="176">
        <v>157.4</v>
      </c>
      <c r="E37" s="177"/>
      <c r="F37" s="176">
        <v>8</v>
      </c>
      <c r="G37" s="176"/>
      <c r="H37" s="176">
        <v>9.3</v>
      </c>
      <c r="I37" s="176"/>
      <c r="J37" s="176">
        <v>14.2</v>
      </c>
      <c r="K37" s="176"/>
      <c r="L37" s="176">
        <v>19.9</v>
      </c>
      <c r="M37" s="176"/>
      <c r="N37" s="175">
        <v>21.1</v>
      </c>
      <c r="O37" s="176"/>
      <c r="P37" s="178">
        <v>30.7</v>
      </c>
      <c r="Q37" s="173"/>
    </row>
    <row r="38" spans="1:17" ht="12.75">
      <c r="A38" s="90" t="s">
        <v>36</v>
      </c>
      <c r="B38" s="179">
        <v>0.09</v>
      </c>
      <c r="C38" s="180">
        <f>B38/$B$37</f>
        <v>0.0025495750708215297</v>
      </c>
      <c r="D38" s="180">
        <v>1.21</v>
      </c>
      <c r="E38" s="181">
        <f aca="true" t="shared" si="4" ref="E38:E51">D38/$D$37</f>
        <v>0.0076874205844980935</v>
      </c>
      <c r="F38" s="180">
        <v>0.02</v>
      </c>
      <c r="G38" s="180">
        <f>F38/$F$37</f>
        <v>0.0025</v>
      </c>
      <c r="H38" s="180">
        <v>0.03</v>
      </c>
      <c r="I38" s="180">
        <f>H38/$H$37</f>
        <v>0.003225806451612903</v>
      </c>
      <c r="J38" s="180">
        <v>0.03</v>
      </c>
      <c r="K38" s="180">
        <f>J38/$J$37</f>
        <v>0.0021126760563380284</v>
      </c>
      <c r="L38" s="180">
        <v>0.04</v>
      </c>
      <c r="M38" s="180">
        <f>L38/$L$37</f>
        <v>0.0020100502512562816</v>
      </c>
      <c r="N38" s="179">
        <v>0.02</v>
      </c>
      <c r="O38" s="180">
        <f>N38/$N$37</f>
        <v>0.000947867298578199</v>
      </c>
      <c r="P38" s="180">
        <v>0.02</v>
      </c>
      <c r="Q38" s="182">
        <f>P38/$P$37</f>
        <v>0.0006514657980456026</v>
      </c>
    </row>
    <row r="39" spans="1:17" ht="12.75">
      <c r="A39" s="183" t="s">
        <v>24</v>
      </c>
      <c r="B39" s="179">
        <v>0.05</v>
      </c>
      <c r="C39" s="180">
        <f aca="true" t="shared" si="5" ref="C39:C51">B39/$B$37</f>
        <v>0.0014164305949008501</v>
      </c>
      <c r="D39" s="180">
        <v>1.58</v>
      </c>
      <c r="E39" s="181">
        <f t="shared" si="4"/>
        <v>0.010038119440914867</v>
      </c>
      <c r="F39" s="180">
        <v>0.01</v>
      </c>
      <c r="G39" s="180">
        <f aca="true" t="shared" si="6" ref="G39:G51">F39/$F$37</f>
        <v>0.00125</v>
      </c>
      <c r="H39" s="180">
        <v>0.03</v>
      </c>
      <c r="I39" s="180">
        <f aca="true" t="shared" si="7" ref="I39:I51">H39/$H$37</f>
        <v>0.003225806451612903</v>
      </c>
      <c r="J39" s="180">
        <v>0.01</v>
      </c>
      <c r="K39" s="180">
        <f aca="true" t="shared" si="8" ref="K39:K51">J39/$J$37</f>
        <v>0.0007042253521126761</v>
      </c>
      <c r="L39" s="180">
        <v>0.02</v>
      </c>
      <c r="M39" s="180">
        <f aca="true" t="shared" si="9" ref="M39:M51">L39/$L$37</f>
        <v>0.0010050251256281408</v>
      </c>
      <c r="N39" s="179">
        <v>0.02</v>
      </c>
      <c r="O39" s="180">
        <f aca="true" t="shared" si="10" ref="O39:O51">N39/$N$37</f>
        <v>0.000947867298578199</v>
      </c>
      <c r="P39" s="180">
        <v>0.01</v>
      </c>
      <c r="Q39" s="182">
        <f aca="true" t="shared" si="11" ref="Q39:Q51">P39/$P$37</f>
        <v>0.0003257328990228013</v>
      </c>
    </row>
    <row r="40" spans="1:17" ht="12.75">
      <c r="A40" s="183" t="s">
        <v>25</v>
      </c>
      <c r="B40" s="179">
        <v>0.02</v>
      </c>
      <c r="C40" s="180">
        <f t="shared" si="5"/>
        <v>0.00056657223796034</v>
      </c>
      <c r="D40" s="180">
        <v>0.38</v>
      </c>
      <c r="E40" s="181">
        <f t="shared" si="4"/>
        <v>0.0024142312579415503</v>
      </c>
      <c r="F40" s="180">
        <v>0.01</v>
      </c>
      <c r="G40" s="180">
        <f>(F40/2)/$F$37</f>
        <v>0.000625</v>
      </c>
      <c r="H40" s="180">
        <v>0.01</v>
      </c>
      <c r="I40" s="180">
        <f t="shared" si="7"/>
        <v>0.001075268817204301</v>
      </c>
      <c r="J40" s="180">
        <v>0.01</v>
      </c>
      <c r="K40" s="180">
        <f>(J40/2)/$J$37</f>
        <v>0.00035211267605633805</v>
      </c>
      <c r="L40" s="180">
        <v>0.01</v>
      </c>
      <c r="M40" s="180">
        <f>(L40/2)/$L$37</f>
        <v>0.0002512562814070352</v>
      </c>
      <c r="N40" s="179">
        <v>0.01</v>
      </c>
      <c r="O40" s="180">
        <f t="shared" si="10"/>
        <v>0.0004739336492890995</v>
      </c>
      <c r="P40" s="180">
        <v>0.01</v>
      </c>
      <c r="Q40" s="182">
        <f>(P40/2)/$P$37</f>
        <v>0.00016286644951140066</v>
      </c>
    </row>
    <row r="41" spans="1:17" ht="12.75">
      <c r="A41" s="184" t="s">
        <v>81</v>
      </c>
      <c r="B41" s="179"/>
      <c r="C41" s="180"/>
      <c r="D41" s="180"/>
      <c r="E41" s="181"/>
      <c r="F41" s="180"/>
      <c r="G41" s="180"/>
      <c r="H41" s="180"/>
      <c r="I41" s="180"/>
      <c r="J41" s="180"/>
      <c r="K41" s="180"/>
      <c r="L41" s="180"/>
      <c r="M41" s="180"/>
      <c r="N41" s="179"/>
      <c r="O41" s="180"/>
      <c r="P41" s="180"/>
      <c r="Q41" s="182"/>
    </row>
    <row r="42" spans="1:17" ht="12.75">
      <c r="A42" s="183" t="s">
        <v>22</v>
      </c>
      <c r="B42" s="179">
        <v>0.1</v>
      </c>
      <c r="C42" s="180">
        <f t="shared" si="5"/>
        <v>0.0028328611898017003</v>
      </c>
      <c r="D42" s="180">
        <v>8.11</v>
      </c>
      <c r="E42" s="181">
        <f t="shared" si="4"/>
        <v>0.05152477763659466</v>
      </c>
      <c r="F42" s="180">
        <v>0.09</v>
      </c>
      <c r="G42" s="180">
        <f t="shared" si="6"/>
        <v>0.01125</v>
      </c>
      <c r="H42" s="180">
        <v>0.04</v>
      </c>
      <c r="I42" s="180">
        <f t="shared" si="7"/>
        <v>0.004301075268817204</v>
      </c>
      <c r="J42" s="180">
        <v>0.14</v>
      </c>
      <c r="K42" s="180">
        <f t="shared" si="8"/>
        <v>0.009859154929577466</v>
      </c>
      <c r="L42" s="180">
        <v>0.2</v>
      </c>
      <c r="M42" s="180">
        <f t="shared" si="9"/>
        <v>0.010050251256281409</v>
      </c>
      <c r="N42" s="179">
        <v>0.06</v>
      </c>
      <c r="O42" s="180">
        <f t="shared" si="10"/>
        <v>0.002843601895734597</v>
      </c>
      <c r="P42" s="180">
        <v>0.06</v>
      </c>
      <c r="Q42" s="182">
        <f t="shared" si="11"/>
        <v>0.001954397394136808</v>
      </c>
    </row>
    <row r="43" spans="1:17" ht="12.75">
      <c r="A43" s="183" t="s">
        <v>23</v>
      </c>
      <c r="B43" s="179">
        <v>0.01</v>
      </c>
      <c r="C43" s="180">
        <f>(B43/2)/$B$37</f>
        <v>0.000141643059490085</v>
      </c>
      <c r="D43" s="180">
        <v>0.07</v>
      </c>
      <c r="E43" s="181">
        <f t="shared" si="4"/>
        <v>0.00044472681067344346</v>
      </c>
      <c r="F43" s="180">
        <v>0.02</v>
      </c>
      <c r="G43" s="180">
        <f>(F43/2)/$F$37</f>
        <v>0.00125</v>
      </c>
      <c r="H43" s="180">
        <v>0.02</v>
      </c>
      <c r="I43" s="180">
        <f>(H43/2)/$H$37</f>
        <v>0.001075268817204301</v>
      </c>
      <c r="J43" s="180">
        <v>0.02</v>
      </c>
      <c r="K43" s="180">
        <f>(J43/2)/$J$37</f>
        <v>0.0007042253521126761</v>
      </c>
      <c r="L43" s="180">
        <v>0.02</v>
      </c>
      <c r="M43" s="180">
        <f>(L43/2)/$L$37</f>
        <v>0.0005025125628140704</v>
      </c>
      <c r="N43" s="179">
        <v>0.02</v>
      </c>
      <c r="O43" s="180">
        <f>(N43/2)/$N$37</f>
        <v>0.0004739336492890995</v>
      </c>
      <c r="P43" s="180">
        <v>0.02</v>
      </c>
      <c r="Q43" s="182">
        <f>(P43/2)/$P$37</f>
        <v>0.0003257328990228013</v>
      </c>
    </row>
    <row r="44" spans="1:17" ht="12.75">
      <c r="A44" s="183" t="s">
        <v>21</v>
      </c>
      <c r="B44" s="179">
        <v>0.12</v>
      </c>
      <c r="C44" s="180">
        <f t="shared" si="5"/>
        <v>0.0033994334277620396</v>
      </c>
      <c r="D44" s="180">
        <v>4.43</v>
      </c>
      <c r="E44" s="181">
        <f t="shared" si="4"/>
        <v>0.02814485387547649</v>
      </c>
      <c r="F44" s="180">
        <v>0.03</v>
      </c>
      <c r="G44" s="180">
        <f t="shared" si="6"/>
        <v>0.00375</v>
      </c>
      <c r="H44" s="180">
        <v>0.03</v>
      </c>
      <c r="I44" s="180">
        <f t="shared" si="7"/>
        <v>0.003225806451612903</v>
      </c>
      <c r="J44" s="180">
        <v>0.09</v>
      </c>
      <c r="K44" s="180">
        <f t="shared" si="8"/>
        <v>0.006338028169014085</v>
      </c>
      <c r="L44" s="180">
        <v>0.16</v>
      </c>
      <c r="M44" s="180">
        <f t="shared" si="9"/>
        <v>0.008040201005025126</v>
      </c>
      <c r="N44" s="179">
        <v>0.04</v>
      </c>
      <c r="O44" s="180">
        <f t="shared" si="10"/>
        <v>0.001895734597156398</v>
      </c>
      <c r="P44" s="180">
        <v>0.05</v>
      </c>
      <c r="Q44" s="182">
        <f t="shared" si="11"/>
        <v>0.0016286644951140066</v>
      </c>
    </row>
    <row r="45" spans="1:17" ht="12.75">
      <c r="A45" s="183" t="s">
        <v>82</v>
      </c>
      <c r="B45" s="179">
        <v>0.07</v>
      </c>
      <c r="C45" s="180">
        <f t="shared" si="5"/>
        <v>0.00198300283286119</v>
      </c>
      <c r="D45" s="180">
        <v>3.26</v>
      </c>
      <c r="E45" s="181">
        <f t="shared" si="4"/>
        <v>0.02071156289707751</v>
      </c>
      <c r="F45" s="180">
        <v>0.02</v>
      </c>
      <c r="G45" s="180">
        <f>(F45/2)/$F$37</f>
        <v>0.00125</v>
      </c>
      <c r="H45" s="180">
        <v>0.02</v>
      </c>
      <c r="I45" s="180">
        <f>(H45/2)/$H$37</f>
        <v>0.001075268817204301</v>
      </c>
      <c r="J45" s="180">
        <v>0.02</v>
      </c>
      <c r="K45" s="180">
        <f t="shared" si="8"/>
        <v>0.0014084507042253522</v>
      </c>
      <c r="L45" s="180">
        <v>0.05</v>
      </c>
      <c r="M45" s="180">
        <f t="shared" si="9"/>
        <v>0.0025125628140703522</v>
      </c>
      <c r="N45" s="179">
        <v>0.02</v>
      </c>
      <c r="O45" s="180">
        <f>(N45/2)/$N$37</f>
        <v>0.0004739336492890995</v>
      </c>
      <c r="P45" s="180">
        <v>0.02</v>
      </c>
      <c r="Q45" s="182">
        <f t="shared" si="11"/>
        <v>0.0006514657980456026</v>
      </c>
    </row>
    <row r="46" spans="1:17" ht="12.75">
      <c r="A46" s="184" t="s">
        <v>83</v>
      </c>
      <c r="B46" s="179"/>
      <c r="C46" s="180"/>
      <c r="D46" s="180"/>
      <c r="E46" s="181"/>
      <c r="F46" s="180"/>
      <c r="G46" s="180"/>
      <c r="H46" s="180"/>
      <c r="I46" s="180"/>
      <c r="J46" s="180"/>
      <c r="K46" s="180"/>
      <c r="L46" s="180"/>
      <c r="M46" s="180"/>
      <c r="N46" s="179"/>
      <c r="O46" s="180"/>
      <c r="P46" s="180"/>
      <c r="Q46" s="182"/>
    </row>
    <row r="47" spans="1:17" ht="12.75">
      <c r="A47" s="90" t="s">
        <v>37</v>
      </c>
      <c r="B47" s="179">
        <v>0.02</v>
      </c>
      <c r="C47" s="180">
        <f t="shared" si="5"/>
        <v>0.00056657223796034</v>
      </c>
      <c r="D47" s="180">
        <v>0.04</v>
      </c>
      <c r="E47" s="181">
        <f t="shared" si="4"/>
        <v>0.00025412960609911054</v>
      </c>
      <c r="F47" s="180">
        <v>0.08</v>
      </c>
      <c r="G47" s="180">
        <f t="shared" si="6"/>
        <v>0.01</v>
      </c>
      <c r="H47" s="180">
        <v>0.07</v>
      </c>
      <c r="I47" s="180">
        <f t="shared" si="7"/>
        <v>0.007526881720430108</v>
      </c>
      <c r="J47" s="180">
        <v>0.08</v>
      </c>
      <c r="K47" s="180">
        <f t="shared" si="8"/>
        <v>0.005633802816901409</v>
      </c>
      <c r="L47" s="180">
        <v>0.08</v>
      </c>
      <c r="M47" s="180">
        <f t="shared" si="9"/>
        <v>0.004020100502512563</v>
      </c>
      <c r="N47" s="179">
        <v>0.02</v>
      </c>
      <c r="O47" s="180">
        <f t="shared" si="10"/>
        <v>0.000947867298578199</v>
      </c>
      <c r="P47" s="180">
        <v>0.03</v>
      </c>
      <c r="Q47" s="182">
        <f t="shared" si="11"/>
        <v>0.000977198697068404</v>
      </c>
    </row>
    <row r="48" spans="1:17" ht="12.75">
      <c r="A48" s="183" t="s">
        <v>84</v>
      </c>
      <c r="B48" s="179">
        <v>0.1</v>
      </c>
      <c r="C48" s="180">
        <f t="shared" si="5"/>
        <v>0.0028328611898017003</v>
      </c>
      <c r="D48" s="180">
        <v>5.25</v>
      </c>
      <c r="E48" s="181">
        <f t="shared" si="4"/>
        <v>0.03335451080050826</v>
      </c>
      <c r="F48" s="180">
        <v>0.02</v>
      </c>
      <c r="G48" s="180">
        <f>(F48/2)/$F$37</f>
        <v>0.00125</v>
      </c>
      <c r="H48" s="180">
        <v>0.02</v>
      </c>
      <c r="I48" s="180">
        <f>(H48/2)/$H$37</f>
        <v>0.001075268817204301</v>
      </c>
      <c r="J48" s="180">
        <v>0.02</v>
      </c>
      <c r="K48" s="180">
        <f t="shared" si="8"/>
        <v>0.0014084507042253522</v>
      </c>
      <c r="L48" s="180">
        <v>0.04</v>
      </c>
      <c r="M48" s="180">
        <f t="shared" si="9"/>
        <v>0.0020100502512562816</v>
      </c>
      <c r="N48" s="179">
        <v>0.05</v>
      </c>
      <c r="O48" s="180">
        <f t="shared" si="10"/>
        <v>0.002369668246445498</v>
      </c>
      <c r="P48" s="180">
        <v>0.02</v>
      </c>
      <c r="Q48" s="182">
        <f t="shared" si="11"/>
        <v>0.0006514657980456026</v>
      </c>
    </row>
    <row r="49" spans="1:17" ht="12.75">
      <c r="A49" s="184" t="s">
        <v>85</v>
      </c>
      <c r="B49" s="179"/>
      <c r="C49" s="180"/>
      <c r="D49" s="180"/>
      <c r="E49" s="181"/>
      <c r="F49" s="180"/>
      <c r="G49" s="180"/>
      <c r="H49" s="180"/>
      <c r="I49" s="180"/>
      <c r="J49" s="180"/>
      <c r="K49" s="180"/>
      <c r="L49" s="180"/>
      <c r="M49" s="180"/>
      <c r="N49" s="179"/>
      <c r="O49" s="180"/>
      <c r="P49" s="180"/>
      <c r="Q49" s="182"/>
    </row>
    <row r="50" spans="1:17" ht="12.75">
      <c r="A50" s="90" t="s">
        <v>38</v>
      </c>
      <c r="B50" s="179">
        <v>0.34</v>
      </c>
      <c r="C50" s="180">
        <f t="shared" si="5"/>
        <v>0.00963172804532578</v>
      </c>
      <c r="D50" s="180">
        <v>12.3</v>
      </c>
      <c r="E50" s="181">
        <f t="shared" si="4"/>
        <v>0.0781448538754765</v>
      </c>
      <c r="F50" s="180">
        <v>0.17</v>
      </c>
      <c r="G50" s="180">
        <f t="shared" si="6"/>
        <v>0.02125</v>
      </c>
      <c r="H50" s="180">
        <v>0.17</v>
      </c>
      <c r="I50" s="180">
        <f t="shared" si="7"/>
        <v>0.01827956989247312</v>
      </c>
      <c r="J50" s="180">
        <v>0.17</v>
      </c>
      <c r="K50" s="180">
        <f t="shared" si="8"/>
        <v>0.011971830985915494</v>
      </c>
      <c r="L50" s="180">
        <v>0.17</v>
      </c>
      <c r="M50" s="180">
        <f t="shared" si="9"/>
        <v>0.008542713567839198</v>
      </c>
      <c r="N50" s="179">
        <v>0.17</v>
      </c>
      <c r="O50" s="180">
        <f t="shared" si="10"/>
        <v>0.008056872037914692</v>
      </c>
      <c r="P50" s="180">
        <v>0.17</v>
      </c>
      <c r="Q50" s="182">
        <f t="shared" si="11"/>
        <v>0.005537459283387623</v>
      </c>
    </row>
    <row r="51" spans="1:17" ht="12.75">
      <c r="A51" s="90" t="s">
        <v>39</v>
      </c>
      <c r="B51" s="179">
        <v>0.17</v>
      </c>
      <c r="C51" s="180">
        <f t="shared" si="5"/>
        <v>0.00481586402266289</v>
      </c>
      <c r="D51" s="180">
        <v>2</v>
      </c>
      <c r="E51" s="181">
        <f t="shared" si="4"/>
        <v>0.012706480304955527</v>
      </c>
      <c r="F51" s="180">
        <v>0.17</v>
      </c>
      <c r="G51" s="180">
        <f t="shared" si="6"/>
        <v>0.02125</v>
      </c>
      <c r="H51" s="180">
        <v>0.17</v>
      </c>
      <c r="I51" s="180">
        <f t="shared" si="7"/>
        <v>0.01827956989247312</v>
      </c>
      <c r="J51" s="180">
        <v>0.17</v>
      </c>
      <c r="K51" s="180">
        <f t="shared" si="8"/>
        <v>0.011971830985915494</v>
      </c>
      <c r="L51" s="180">
        <v>0.17</v>
      </c>
      <c r="M51" s="180">
        <f t="shared" si="9"/>
        <v>0.008542713567839198</v>
      </c>
      <c r="N51" s="179">
        <v>0.17</v>
      </c>
      <c r="O51" s="180">
        <f t="shared" si="10"/>
        <v>0.008056872037914692</v>
      </c>
      <c r="P51" s="180">
        <v>0.17</v>
      </c>
      <c r="Q51" s="182">
        <f t="shared" si="11"/>
        <v>0.005537459283387623</v>
      </c>
    </row>
    <row r="52" spans="1:17" ht="13.5" thickBot="1">
      <c r="A52" s="185" t="s">
        <v>86</v>
      </c>
      <c r="B52" s="186">
        <v>0.02</v>
      </c>
      <c r="C52" s="187">
        <f>(B52/2)/$B$37</f>
        <v>0.00028328611898017</v>
      </c>
      <c r="D52" s="187">
        <v>0.02</v>
      </c>
      <c r="E52" s="188">
        <f>(D52/2)/$D$37</f>
        <v>6.353240152477763E-05</v>
      </c>
      <c r="F52" s="187">
        <v>0.02</v>
      </c>
      <c r="G52" s="187">
        <f>(F52/2)/$F$37</f>
        <v>0.00125</v>
      </c>
      <c r="H52" s="187">
        <v>0.02</v>
      </c>
      <c r="I52" s="187">
        <f>(H52/2)/$H$37</f>
        <v>0.001075268817204301</v>
      </c>
      <c r="J52" s="187">
        <v>0.02</v>
      </c>
      <c r="K52" s="187">
        <f>(J52/2)/$J$37</f>
        <v>0.0007042253521126761</v>
      </c>
      <c r="L52" s="187">
        <v>0.02</v>
      </c>
      <c r="M52" s="187">
        <f>(L52/2)/$L$37</f>
        <v>0.0005025125628140704</v>
      </c>
      <c r="N52" s="186">
        <v>0.02</v>
      </c>
      <c r="O52" s="187">
        <f>(N52/2)/$N$37</f>
        <v>0.0004739336492890995</v>
      </c>
      <c r="P52" s="187">
        <v>0.02</v>
      </c>
      <c r="Q52" s="189">
        <f>(P52/2)/$P$37</f>
        <v>0.0003257328990228013</v>
      </c>
    </row>
    <row r="53" ht="13.5" thickBot="1"/>
    <row r="54" spans="1:3" ht="12.75">
      <c r="A54" s="190" t="s">
        <v>87</v>
      </c>
      <c r="B54" s="191"/>
      <c r="C54" s="192"/>
    </row>
    <row r="55" spans="1:3" ht="12.75">
      <c r="A55" s="193"/>
      <c r="B55" s="194"/>
      <c r="C55" s="195"/>
    </row>
    <row r="56" spans="1:3" ht="13.5" thickBot="1">
      <c r="A56" s="196"/>
      <c r="B56" s="197"/>
      <c r="C56" s="198"/>
    </row>
  </sheetData>
  <sheetProtection/>
  <mergeCells count="26">
    <mergeCell ref="B35:E35"/>
    <mergeCell ref="F35:M35"/>
    <mergeCell ref="N35:Q35"/>
    <mergeCell ref="A54:C56"/>
    <mergeCell ref="G13:G15"/>
    <mergeCell ref="H13:H15"/>
    <mergeCell ref="A26:M26"/>
    <mergeCell ref="A27:M27"/>
    <mergeCell ref="A29:A31"/>
    <mergeCell ref="B29:B31"/>
    <mergeCell ref="D7:H7"/>
    <mergeCell ref="L7:M10"/>
    <mergeCell ref="D8:H12"/>
    <mergeCell ref="L11:M12"/>
    <mergeCell ref="A13:A15"/>
    <mergeCell ref="B13:B15"/>
    <mergeCell ref="C13:C15"/>
    <mergeCell ref="D13:D15"/>
    <mergeCell ref="E13:E15"/>
    <mergeCell ref="F13:F15"/>
    <mergeCell ref="B1:K1"/>
    <mergeCell ref="B2:K2"/>
    <mergeCell ref="B3:C3"/>
    <mergeCell ref="G3:H3"/>
    <mergeCell ref="I4:J4"/>
    <mergeCell ref="L5:M6"/>
  </mergeCells>
  <dataValidations count="2">
    <dataValidation type="list" allowBlank="1" showInputMessage="1" showErrorMessage="1" sqref="B9">
      <formula1>$J$5:$J$12</formula1>
    </dataValidation>
    <dataValidation type="list" allowBlank="1" showInputMessage="1" showErrorMessage="1" sqref="B12">
      <formula1>$K$5:$K$12</formula1>
    </dataValidation>
  </dataValidations>
  <printOptions gridLines="1"/>
  <pageMargins left="0.75" right="0.75" top="0.64" bottom="0.75" header="0.3" footer="0.5"/>
  <pageSetup blackAndWhite="1" fitToHeight="1" fitToWidth="1" horizontalDpi="600" verticalDpi="600" orientation="landscape"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2009-11-16T21:58:34Z</cp:lastPrinted>
  <dcterms:created xsi:type="dcterms:W3CDTF">2009-10-30T20:24:14Z</dcterms:created>
  <dcterms:modified xsi:type="dcterms:W3CDTF">2018-02-06T22:49:16Z</dcterms:modified>
  <cp:category/>
  <cp:version/>
  <cp:contentType/>
  <cp:contentStatus/>
</cp:coreProperties>
</file>