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190" windowWidth="9075" windowHeight="4365" activeTab="0"/>
  </bookViews>
  <sheets>
    <sheet name="TDF Combustion" sheetId="1" r:id="rId1"/>
    <sheet name="TDF Coal Combustion " sheetId="2" r:id="rId2"/>
  </sheets>
  <definedNames>
    <definedName name="_xlnm.Print_Area" localSheetId="1">'TDF Coal Combustion '!$A$1:$H$88</definedName>
    <definedName name="_xlnm.Print_Area" localSheetId="0">'TDF Combustion'!$A$1:$K$39</definedName>
  </definedNames>
  <calcPr fullCalcOnLoad="1"/>
</workbook>
</file>

<file path=xl/sharedStrings.xml><?xml version="1.0" encoding="utf-8"?>
<sst xmlns="http://schemas.openxmlformats.org/spreadsheetml/2006/main" count="147" uniqueCount="111">
  <si>
    <t>Facility:</t>
  </si>
  <si>
    <t>ID#:</t>
  </si>
  <si>
    <t>Project #:</t>
  </si>
  <si>
    <t>CAS#</t>
  </si>
  <si>
    <t>LB/HR</t>
  </si>
  <si>
    <t>LB/YR</t>
  </si>
  <si>
    <t>Applicability</t>
  </si>
  <si>
    <t>Last Update</t>
  </si>
  <si>
    <t>Matthew Cegielski</t>
  </si>
  <si>
    <t>References:</t>
  </si>
  <si>
    <t>Name</t>
  </si>
  <si>
    <t>Author or updater</t>
  </si>
  <si>
    <t>Inputs</t>
  </si>
  <si>
    <t xml:space="preserve">Formula </t>
  </si>
  <si>
    <t>1234678 HpCDF</t>
  </si>
  <si>
    <t>123478 HxCDD</t>
  </si>
  <si>
    <t>123478 HxCDF</t>
  </si>
  <si>
    <t>1234789 HpCDF</t>
  </si>
  <si>
    <t>123678 HxCDD</t>
  </si>
  <si>
    <t>123678 HxCDF</t>
  </si>
  <si>
    <t>12378 PeCDD</t>
  </si>
  <si>
    <t>12378 PeCDF</t>
  </si>
  <si>
    <t>123789 HxCDD</t>
  </si>
  <si>
    <t>123789 HxCDF</t>
  </si>
  <si>
    <t>234678 HxCDF</t>
  </si>
  <si>
    <t>23478 PeCDF</t>
  </si>
  <si>
    <t>2378 TCDF</t>
  </si>
  <si>
    <t>Acetaldehyde</t>
  </si>
  <si>
    <t>Acrolein</t>
  </si>
  <si>
    <t>Anthracene</t>
  </si>
  <si>
    <t>Arsenic</t>
  </si>
  <si>
    <t>Benz [a] anthracene</t>
  </si>
  <si>
    <t>Benzene</t>
  </si>
  <si>
    <t>Benzo [b] fluoranthene</t>
  </si>
  <si>
    <t>Benzo [k] Fluoranthene</t>
  </si>
  <si>
    <t>Beryllium</t>
  </si>
  <si>
    <t>Cadmium</t>
  </si>
  <si>
    <t>Chrysene</t>
  </si>
  <si>
    <t>Copper</t>
  </si>
  <si>
    <t xml:space="preserve">Dibenz(A,H)Anthracene </t>
  </si>
  <si>
    <t>Formaldehyde</t>
  </si>
  <si>
    <t>Lead</t>
  </si>
  <si>
    <t>Manganese</t>
  </si>
  <si>
    <t>Mercury</t>
  </si>
  <si>
    <t>Napthalene</t>
  </si>
  <si>
    <t>Selenium</t>
  </si>
  <si>
    <t>Vanadium</t>
  </si>
  <si>
    <t>Total PCDD</t>
  </si>
  <si>
    <t>Total PCDF</t>
  </si>
  <si>
    <t>Acenapthene</t>
  </si>
  <si>
    <t>Antimony</t>
  </si>
  <si>
    <t>Barium</t>
  </si>
  <si>
    <t>Benzo [g,h,i] perylene</t>
  </si>
  <si>
    <t>Chromium</t>
  </si>
  <si>
    <t>Cobalt</t>
  </si>
  <si>
    <t>Fluoranthene</t>
  </si>
  <si>
    <t>Fluorene</t>
  </si>
  <si>
    <t>Phenanthrene</t>
  </si>
  <si>
    <t>Phosphorus</t>
  </si>
  <si>
    <t>Pyrene</t>
  </si>
  <si>
    <t>Silver</t>
  </si>
  <si>
    <t>Thallium</t>
  </si>
  <si>
    <t>Total PAH</t>
  </si>
  <si>
    <t>Zinc</t>
  </si>
  <si>
    <t xml:space="preserve">1234678 HpCDD </t>
  </si>
  <si>
    <t>Emission Factor lbs/ton*</t>
  </si>
  <si>
    <t>Tire Derived Fuel Combustion</t>
  </si>
  <si>
    <t>Fuel Rate</t>
  </si>
  <si>
    <t>MMBtu/ Yr</t>
  </si>
  <si>
    <t>MMBtu/ Hr</t>
  </si>
  <si>
    <t>* The emission factors were taken from the source test of two boilers that used 100% Tire Derived Fuel at Modesto Energy Company at Westly, CA Oct 1990 listed on Table A-1a. Facility A - Dedicated Tires to Energy Power Plant on the EPA report Air Emissions From Scrap Tire Combustion October 1997</t>
  </si>
  <si>
    <t xml:space="preserve"> **5% of Chromium considered Hexavalent Chromium (District Policy)</t>
  </si>
  <si>
    <t>Nickel</t>
  </si>
  <si>
    <t>Aluminum</t>
  </si>
  <si>
    <t>Benzo[a]pyrene</t>
  </si>
  <si>
    <t>Vinyl chloride</t>
  </si>
  <si>
    <t>% Tire Derived Fuel</t>
  </si>
  <si>
    <t>Tire Derived Fuel / Coal Fired Combustion</t>
  </si>
  <si>
    <t>% Coke / Coal</t>
  </si>
  <si>
    <t>MMBtu/Ton</t>
  </si>
  <si>
    <t>Heating value of TDF is 0.015355 MMBtu/lb and Coal is 0.012147 MMBtu/lb</t>
  </si>
  <si>
    <t>2-Methyl Naphthalene</t>
  </si>
  <si>
    <t>Acenaphthylene</t>
  </si>
  <si>
    <t>Ammonia</t>
  </si>
  <si>
    <t>Benzo[e]pyrene</t>
  </si>
  <si>
    <t>2378 TCDD</t>
  </si>
  <si>
    <t>Hydrochloric acid</t>
  </si>
  <si>
    <t>Hydrogen sulfide</t>
  </si>
  <si>
    <t>Indeno(1,2,3-C,D)Pyrene</t>
  </si>
  <si>
    <t>Perylene</t>
  </si>
  <si>
    <t>Total Polychlorinated Biphenyls</t>
  </si>
  <si>
    <t>*These emission factors are from Air Product Manufacturing Corp (N802) March 1997 Tire Derived Fuel tests at the Stockton plant (Fac#21185 TEIR Coal/TDG Power Plant)  pages 7-12</t>
  </si>
  <si>
    <t xml:space="preserve">Substances </t>
  </si>
  <si>
    <t>Substances F (Furan) D (Dioxin)</t>
  </si>
  <si>
    <t>Tire Usage Rate</t>
  </si>
  <si>
    <t>Ton/hr</t>
  </si>
  <si>
    <t>Ton/yr</t>
  </si>
  <si>
    <t>Hexavalent Chromium</t>
  </si>
  <si>
    <t>Hexavalent Chromium**</t>
  </si>
  <si>
    <t>Naphthalene</t>
  </si>
  <si>
    <t>MMBtu/Hr</t>
  </si>
  <si>
    <t>MMBtu/Yr</t>
  </si>
  <si>
    <t>Fuel Usage</t>
  </si>
  <si>
    <t xml:space="preserve"> Tons/ hr</t>
  </si>
  <si>
    <t xml:space="preserve"> Tons/ Yr</t>
  </si>
  <si>
    <t>Enter the % TDF (20 or less) and % Coal (sum 100%) as whole numbers. Rating of combustor can be used for the hourly input. If yearly value is unknown, multiply the hourly value by the operating hours. Emissions are calculated by the multiplication of Fuel Rates and Emission Factors.</t>
  </si>
  <si>
    <t>Emissions are calculated by the multiplication of Tire Usage Rates and/or Fuel rates and Emission Factors.</t>
  </si>
  <si>
    <t>Emission Factor        lbs/ MMBtu</t>
  </si>
  <si>
    <t>Use this spreadsheet for Tire Derived Fuel fired Boilers, Cement Kilns, dedicated power plants,etc. Entries required in yellow areas, output in gray areas. Choose either the tonnage of tires or the fuel rate.</t>
  </si>
  <si>
    <t>Pollutants required for toxic reporting. Current as of update date.</t>
  </si>
  <si>
    <t>Use this spreadsheet for Tire Derived Fuel/ Coal fired Boilers, Cement Kilns, dedicated power plants,etc. Entries required in yellow areas, output in gray areas.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</si>
</sst>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00E+00"/>
    <numFmt numFmtId="173" formatCode="#,##0.0"/>
  </numFmts>
  <fonts count="41">
    <font>
      <sz val="10"/>
      <name val="Arial"/>
      <family val="0"/>
    </font>
    <font>
      <u val="single"/>
      <sz val="10"/>
      <color indexed="36"/>
      <name val="Arial"/>
      <family val="2"/>
    </font>
    <font>
      <u val="single"/>
      <sz val="10"/>
      <color indexed="12"/>
      <name val="Arial"/>
      <family val="2"/>
    </font>
    <font>
      <b/>
      <sz val="10"/>
      <name val="Arial"/>
      <family val="2"/>
    </font>
    <font>
      <b/>
      <sz val="12"/>
      <name val="Times New Roman"/>
      <family val="1"/>
    </font>
    <font>
      <i/>
      <sz val="10"/>
      <name val="Arial"/>
      <family val="2"/>
    </font>
    <font>
      <b/>
      <sz val="14"/>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1"/>
        <bgColor indexed="64"/>
      </patternFill>
    </fill>
    <fill>
      <patternFill patternType="solid">
        <fgColor indexed="22"/>
        <bgColor indexed="64"/>
      </patternFill>
    </fill>
    <fill>
      <patternFill patternType="solid">
        <fgColor rgb="FF00FF00"/>
        <bgColor indexed="64"/>
      </patternFill>
    </fill>
    <fill>
      <patternFill patternType="solid">
        <fgColor rgb="FF0070C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double"/>
      <bottom style="medium"/>
    </border>
    <border>
      <left style="medium"/>
      <right style="medium"/>
      <top style="medium"/>
      <bottom style="medium"/>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5">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horizontal="center" wrapText="1"/>
    </xf>
    <xf numFmtId="0" fontId="3" fillId="0" borderId="11" xfId="0" applyFont="1" applyBorder="1" applyAlignment="1">
      <alignment wrapText="1"/>
    </xf>
    <xf numFmtId="0" fontId="0" fillId="0" borderId="0" xfId="0" applyAlignment="1">
      <alignment horizontal="center"/>
    </xf>
    <xf numFmtId="0" fontId="5" fillId="0" borderId="15" xfId="0" applyFont="1" applyBorder="1" applyAlignment="1">
      <alignment/>
    </xf>
    <xf numFmtId="0" fontId="5" fillId="0" borderId="16" xfId="0" applyFont="1" applyBorder="1" applyAlignment="1">
      <alignment/>
    </xf>
    <xf numFmtId="0" fontId="0" fillId="0" borderId="17" xfId="0" applyBorder="1" applyAlignment="1">
      <alignment/>
    </xf>
    <xf numFmtId="0" fontId="3" fillId="0" borderId="0" xfId="0" applyFont="1" applyBorder="1" applyAlignment="1">
      <alignment wrapText="1"/>
    </xf>
    <xf numFmtId="0" fontId="3" fillId="0" borderId="18" xfId="0" applyFont="1" applyBorder="1" applyAlignment="1">
      <alignment wrapText="1"/>
    </xf>
    <xf numFmtId="0" fontId="3" fillId="0" borderId="19" xfId="0" applyFont="1" applyBorder="1" applyAlignment="1">
      <alignment horizontal="center" wrapText="1"/>
    </xf>
    <xf numFmtId="11" fontId="0" fillId="0" borderId="19" xfId="0" applyNumberFormat="1" applyBorder="1" applyAlignment="1">
      <alignment/>
    </xf>
    <xf numFmtId="0" fontId="0" fillId="0" borderId="19" xfId="0" applyBorder="1" applyAlignment="1">
      <alignment/>
    </xf>
    <xf numFmtId="0" fontId="0" fillId="0" borderId="20" xfId="0" applyBorder="1" applyAlignment="1">
      <alignment/>
    </xf>
    <xf numFmtId="0" fontId="0" fillId="33" borderId="0" xfId="0" applyFill="1" applyBorder="1" applyAlignment="1">
      <alignment/>
    </xf>
    <xf numFmtId="0" fontId="0" fillId="33" borderId="13" xfId="0" applyFill="1" applyBorder="1" applyAlignment="1">
      <alignment/>
    </xf>
    <xf numFmtId="0" fontId="3" fillId="0" borderId="21" xfId="0" applyFont="1" applyBorder="1" applyAlignment="1">
      <alignment/>
    </xf>
    <xf numFmtId="0" fontId="0" fillId="0" borderId="21" xfId="0" applyBorder="1" applyAlignment="1">
      <alignment horizontal="center" wrapText="1"/>
    </xf>
    <xf numFmtId="0" fontId="0" fillId="0" borderId="21" xfId="0" applyBorder="1" applyAlignment="1">
      <alignment wrapText="1"/>
    </xf>
    <xf numFmtId="0" fontId="0" fillId="0" borderId="22" xfId="0" applyBorder="1" applyAlignment="1">
      <alignment/>
    </xf>
    <xf numFmtId="0" fontId="3" fillId="0" borderId="15" xfId="0" applyFont="1" applyBorder="1" applyAlignment="1">
      <alignment horizontal="center" vertical="center"/>
    </xf>
    <xf numFmtId="0" fontId="6" fillId="0" borderId="0" xfId="0" applyFont="1" applyAlignment="1">
      <alignment/>
    </xf>
    <xf numFmtId="0" fontId="0" fillId="0" borderId="22" xfId="0" applyFill="1" applyBorder="1" applyAlignment="1">
      <alignment/>
    </xf>
    <xf numFmtId="0" fontId="0" fillId="0" borderId="22" xfId="0" applyNumberFormat="1" applyFill="1" applyBorder="1" applyAlignment="1">
      <alignment horizontal="center"/>
    </xf>
    <xf numFmtId="0" fontId="3" fillId="34" borderId="0" xfId="0" applyFont="1" applyFill="1" applyBorder="1" applyAlignment="1">
      <alignment wrapText="1"/>
    </xf>
    <xf numFmtId="0" fontId="3" fillId="34" borderId="23" xfId="0" applyFont="1" applyFill="1" applyBorder="1" applyAlignment="1">
      <alignment wrapText="1"/>
    </xf>
    <xf numFmtId="11" fontId="0" fillId="0" borderId="0" xfId="0" applyNumberFormat="1" applyBorder="1" applyAlignment="1">
      <alignment horizontal="center"/>
    </xf>
    <xf numFmtId="11" fontId="0" fillId="0" borderId="19" xfId="0" applyNumberFormat="1" applyBorder="1" applyAlignment="1">
      <alignment horizontal="center"/>
    </xf>
    <xf numFmtId="11" fontId="0" fillId="0" borderId="23" xfId="0" applyNumberFormat="1" applyBorder="1" applyAlignment="1">
      <alignment horizontal="center"/>
    </xf>
    <xf numFmtId="11" fontId="0" fillId="35" borderId="0" xfId="0" applyNumberFormat="1" applyFill="1" applyBorder="1" applyAlignment="1">
      <alignment horizontal="center"/>
    </xf>
    <xf numFmtId="0" fontId="3" fillId="0" borderId="0" xfId="0" applyFont="1" applyAlignment="1">
      <alignment/>
    </xf>
    <xf numFmtId="0" fontId="3" fillId="0" borderId="0" xfId="0" applyFont="1" applyAlignment="1">
      <alignment horizontal="center"/>
    </xf>
    <xf numFmtId="11" fontId="0" fillId="0" borderId="0" xfId="0" applyNumberFormat="1" applyAlignment="1">
      <alignment horizontal="center"/>
    </xf>
    <xf numFmtId="0" fontId="3" fillId="34" borderId="11" xfId="0" applyFont="1" applyFill="1" applyBorder="1" applyAlignment="1">
      <alignment wrapText="1"/>
    </xf>
    <xf numFmtId="0" fontId="3" fillId="34" borderId="0" xfId="0" applyFont="1" applyFill="1" applyBorder="1" applyAlignment="1">
      <alignment horizontal="center" wrapText="1"/>
    </xf>
    <xf numFmtId="11" fontId="0" fillId="35" borderId="19" xfId="0" applyNumberFormat="1" applyFill="1" applyBorder="1" applyAlignment="1">
      <alignment horizontal="center"/>
    </xf>
    <xf numFmtId="11" fontId="0" fillId="35" borderId="23" xfId="0" applyNumberFormat="1" applyFill="1" applyBorder="1" applyAlignment="1">
      <alignment horizontal="center"/>
    </xf>
    <xf numFmtId="11" fontId="0" fillId="35" borderId="24" xfId="0" applyNumberFormat="1" applyFill="1" applyBorder="1" applyAlignment="1">
      <alignment horizontal="center"/>
    </xf>
    <xf numFmtId="11" fontId="0" fillId="35" borderId="10" xfId="0" applyNumberFormat="1" applyFill="1" applyBorder="1" applyAlignment="1">
      <alignment horizontal="center"/>
    </xf>
    <xf numFmtId="11" fontId="0" fillId="35" borderId="25" xfId="0" applyNumberFormat="1" applyFill="1" applyBorder="1" applyAlignment="1">
      <alignment horizontal="center"/>
    </xf>
    <xf numFmtId="1" fontId="0" fillId="33" borderId="22" xfId="0" applyNumberFormat="1" applyFill="1" applyBorder="1" applyAlignment="1">
      <alignment horizontal="center"/>
    </xf>
    <xf numFmtId="2" fontId="0" fillId="33" borderId="22" xfId="0" applyNumberFormat="1" applyFill="1" applyBorder="1" applyAlignment="1">
      <alignment horizontal="center"/>
    </xf>
    <xf numFmtId="11" fontId="0" fillId="0" borderId="22" xfId="0" applyNumberFormat="1" applyFill="1" applyBorder="1" applyAlignment="1">
      <alignment horizontal="center"/>
    </xf>
    <xf numFmtId="2" fontId="0" fillId="35" borderId="22" xfId="0" applyNumberFormat="1" applyFill="1" applyBorder="1" applyAlignment="1">
      <alignment horizontal="center"/>
    </xf>
    <xf numFmtId="0" fontId="3" fillId="34" borderId="0" xfId="0" applyFont="1" applyFill="1" applyAlignment="1">
      <alignment/>
    </xf>
    <xf numFmtId="0" fontId="3" fillId="0" borderId="0" xfId="0" applyNumberFormat="1" applyFont="1" applyAlignment="1" quotePrefix="1">
      <alignment/>
    </xf>
    <xf numFmtId="0" fontId="3" fillId="34" borderId="0" xfId="0" applyNumberFormat="1" applyFont="1" applyFill="1" applyAlignment="1" quotePrefix="1">
      <alignment/>
    </xf>
    <xf numFmtId="0" fontId="3" fillId="0" borderId="0" xfId="0" applyFont="1" applyBorder="1" applyAlignment="1">
      <alignment/>
    </xf>
    <xf numFmtId="0" fontId="3" fillId="0" borderId="0" xfId="0" applyNumberFormat="1" applyFont="1" applyBorder="1" applyAlignment="1" quotePrefix="1">
      <alignment horizontal="center"/>
    </xf>
    <xf numFmtId="0" fontId="3" fillId="0" borderId="11" xfId="0" applyNumberFormat="1" applyFont="1" applyBorder="1" applyAlignment="1" quotePrefix="1">
      <alignment/>
    </xf>
    <xf numFmtId="0" fontId="3" fillId="0" borderId="0" xfId="0" applyFont="1" applyAlignment="1">
      <alignment wrapText="1"/>
    </xf>
    <xf numFmtId="0" fontId="3" fillId="34" borderId="11" xfId="0" applyNumberFormat="1" applyFont="1" applyFill="1" applyBorder="1" applyAlignment="1" quotePrefix="1">
      <alignment/>
    </xf>
    <xf numFmtId="11" fontId="0" fillId="33" borderId="22" xfId="0" applyNumberFormat="1" applyFill="1" applyBorder="1" applyAlignment="1">
      <alignment horizontal="center"/>
    </xf>
    <xf numFmtId="0" fontId="3" fillId="36" borderId="0" xfId="0" applyFont="1" applyFill="1" applyBorder="1" applyAlignment="1">
      <alignment horizontal="center" wrapText="1"/>
    </xf>
    <xf numFmtId="0" fontId="3" fillId="36" borderId="23" xfId="0" applyFont="1" applyFill="1" applyBorder="1" applyAlignment="1">
      <alignment horizontal="center" wrapText="1"/>
    </xf>
    <xf numFmtId="3" fontId="0" fillId="33" borderId="22" xfId="0" applyNumberFormat="1" applyFill="1" applyBorder="1" applyAlignment="1">
      <alignment horizontal="center"/>
    </xf>
    <xf numFmtId="0" fontId="3" fillId="36" borderId="0" xfId="0" applyNumberFormat="1" applyFont="1" applyFill="1" applyAlignment="1" quotePrefix="1">
      <alignment horizontal="center"/>
    </xf>
    <xf numFmtId="0" fontId="3" fillId="36" borderId="0" xfId="0" applyFont="1" applyFill="1" applyAlignment="1">
      <alignment horizontal="center"/>
    </xf>
    <xf numFmtId="0" fontId="0" fillId="0" borderId="22" xfId="0" applyFont="1" applyBorder="1" applyAlignment="1">
      <alignment/>
    </xf>
    <xf numFmtId="0" fontId="0" fillId="0" borderId="21" xfId="0" applyFont="1" applyBorder="1" applyAlignment="1">
      <alignment horizontal="center" wrapText="1"/>
    </xf>
    <xf numFmtId="0" fontId="0" fillId="0" borderId="21" xfId="0" applyFont="1" applyBorder="1" applyAlignment="1">
      <alignment horizontal="center" vertical="center" wrapText="1"/>
    </xf>
    <xf numFmtId="11" fontId="0" fillId="0" borderId="22"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xf>
    <xf numFmtId="0" fontId="0" fillId="0" borderId="22" xfId="0" applyFont="1" applyBorder="1" applyAlignment="1">
      <alignment horizontal="center" wrapText="1"/>
    </xf>
    <xf numFmtId="173" fontId="0" fillId="33" borderId="15" xfId="0" applyNumberFormat="1" applyFill="1" applyBorder="1" applyAlignment="1">
      <alignment horizontal="center"/>
    </xf>
    <xf numFmtId="0" fontId="0" fillId="0" borderId="15" xfId="0" applyNumberFormat="1" applyFill="1" applyBorder="1" applyAlignment="1">
      <alignment horizontal="center"/>
    </xf>
    <xf numFmtId="0" fontId="0" fillId="35" borderId="15" xfId="0" applyNumberFormat="1" applyFill="1" applyBorder="1" applyAlignment="1">
      <alignment horizontal="center"/>
    </xf>
    <xf numFmtId="0" fontId="0" fillId="0" borderId="15" xfId="0" applyFont="1" applyBorder="1" applyAlignment="1">
      <alignment horizontal="center" wrapText="1"/>
    </xf>
    <xf numFmtId="2" fontId="0" fillId="35" borderId="15" xfId="0" applyNumberFormat="1" applyFill="1" applyBorder="1" applyAlignment="1">
      <alignment horizontal="center"/>
    </xf>
    <xf numFmtId="0" fontId="4" fillId="0" borderId="0" xfId="0" applyFont="1" applyAlignment="1">
      <alignment wrapText="1"/>
    </xf>
    <xf numFmtId="0" fontId="0" fillId="0" borderId="0" xfId="0" applyAlignment="1">
      <alignment wrapText="1"/>
    </xf>
    <xf numFmtId="0" fontId="3" fillId="0" borderId="26" xfId="0" applyFont="1" applyFill="1"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6" fillId="0" borderId="23" xfId="0" applyFont="1" applyBorder="1" applyAlignment="1">
      <alignment horizontal="center"/>
    </xf>
    <xf numFmtId="0" fontId="6" fillId="0" borderId="23" xfId="0" applyFont="1" applyBorder="1" applyAlignment="1">
      <alignment/>
    </xf>
    <xf numFmtId="0" fontId="6" fillId="0" borderId="25" xfId="0" applyFont="1" applyBorder="1" applyAlignment="1">
      <alignment/>
    </xf>
    <xf numFmtId="0" fontId="3" fillId="0" borderId="29" xfId="0" applyFont="1" applyFill="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0" borderId="16" xfId="0" applyBorder="1" applyAlignment="1">
      <alignment horizontal="center" wrapText="1"/>
    </xf>
    <xf numFmtId="0" fontId="0" fillId="0" borderId="16" xfId="0" applyBorder="1" applyAlignment="1">
      <alignment wrapText="1"/>
    </xf>
    <xf numFmtId="0" fontId="0" fillId="0" borderId="17" xfId="0" applyBorder="1" applyAlignment="1">
      <alignment wrapText="1"/>
    </xf>
    <xf numFmtId="0" fontId="0" fillId="34" borderId="16" xfId="0" applyFill="1" applyBorder="1" applyAlignment="1">
      <alignment horizontal="center"/>
    </xf>
    <xf numFmtId="0" fontId="0" fillId="0" borderId="16" xfId="0" applyBorder="1" applyAlignment="1">
      <alignment/>
    </xf>
    <xf numFmtId="171" fontId="0" fillId="34" borderId="16" xfId="0" applyNumberFormat="1" applyFill="1" applyBorder="1" applyAlignment="1">
      <alignment horizontal="center"/>
    </xf>
    <xf numFmtId="0" fontId="6" fillId="0" borderId="31" xfId="0" applyFont="1" applyBorder="1" applyAlignment="1">
      <alignment horizontal="center" wrapText="1"/>
    </xf>
    <xf numFmtId="0" fontId="6" fillId="0" borderId="32" xfId="0" applyFont="1" applyBorder="1" applyAlignment="1">
      <alignment horizontal="center"/>
    </xf>
    <xf numFmtId="0" fontId="6" fillId="0" borderId="33" xfId="0" applyFont="1" applyBorder="1" applyAlignment="1">
      <alignment horizontal="center"/>
    </xf>
    <xf numFmtId="0" fontId="0" fillId="0" borderId="34" xfId="0" applyFont="1" applyBorder="1" applyAlignment="1">
      <alignment horizontal="center" vertical="center" wrapText="1"/>
    </xf>
    <xf numFmtId="0" fontId="0" fillId="0" borderId="35" xfId="0" applyBorder="1" applyAlignment="1">
      <alignment horizontal="center"/>
    </xf>
    <xf numFmtId="0" fontId="0" fillId="0" borderId="36"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37" xfId="0"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0" borderId="38" xfId="0" applyFont="1" applyBorder="1" applyAlignment="1">
      <alignment wrapText="1"/>
    </xf>
    <xf numFmtId="0" fontId="0" fillId="0" borderId="39" xfId="0" applyFont="1" applyBorder="1" applyAlignment="1">
      <alignment/>
    </xf>
    <xf numFmtId="0" fontId="0" fillId="0" borderId="40" xfId="0" applyFont="1" applyBorder="1" applyAlignment="1">
      <alignment/>
    </xf>
    <xf numFmtId="0" fontId="0" fillId="0" borderId="38" xfId="0" applyFont="1" applyBorder="1" applyAlignment="1">
      <alignment vertical="center" wrapText="1"/>
    </xf>
    <xf numFmtId="0" fontId="0" fillId="0" borderId="39" xfId="0" applyFont="1" applyBorder="1" applyAlignment="1">
      <alignment vertical="center"/>
    </xf>
    <xf numFmtId="0" fontId="0" fillId="0" borderId="40" xfId="0" applyFont="1" applyBorder="1" applyAlignment="1">
      <alignment vertical="center"/>
    </xf>
    <xf numFmtId="0" fontId="3" fillId="0" borderId="41" xfId="0" applyFont="1" applyBorder="1" applyAlignment="1">
      <alignment horizontal="center" wrapText="1"/>
    </xf>
    <xf numFmtId="0" fontId="0" fillId="0" borderId="29" xfId="0" applyBorder="1" applyAlignment="1">
      <alignment wrapText="1"/>
    </xf>
    <xf numFmtId="0" fontId="0" fillId="0" borderId="30" xfId="0" applyBorder="1" applyAlignment="1">
      <alignment wrapText="1"/>
    </xf>
    <xf numFmtId="0" fontId="3" fillId="0" borderId="29" xfId="0" applyFont="1" applyBorder="1" applyAlignment="1">
      <alignment horizontal="center" wrapText="1"/>
    </xf>
    <xf numFmtId="0" fontId="3" fillId="0" borderId="30" xfId="0" applyFont="1" applyBorder="1" applyAlignment="1">
      <alignment horizontal="center" wrapText="1"/>
    </xf>
    <xf numFmtId="0" fontId="3" fillId="0" borderId="42" xfId="0" applyFont="1" applyBorder="1" applyAlignment="1">
      <alignment horizontal="center" wrapText="1"/>
    </xf>
    <xf numFmtId="0" fontId="3" fillId="0" borderId="43" xfId="0" applyFont="1" applyBorder="1" applyAlignment="1">
      <alignment horizontal="center" wrapText="1"/>
    </xf>
    <xf numFmtId="0" fontId="0" fillId="34" borderId="38" xfId="0" applyFont="1" applyFill="1" applyBorder="1" applyAlignment="1">
      <alignment wrapText="1"/>
    </xf>
    <xf numFmtId="0" fontId="0" fillId="34" borderId="39" xfId="0" applyFill="1" applyBorder="1" applyAlignment="1">
      <alignment/>
    </xf>
    <xf numFmtId="0" fontId="0" fillId="34" borderId="40" xfId="0" applyFill="1" applyBorder="1" applyAlignment="1">
      <alignment/>
    </xf>
    <xf numFmtId="0" fontId="0" fillId="0" borderId="39" xfId="0" applyFont="1" applyBorder="1" applyAlignment="1">
      <alignment wrapText="1"/>
    </xf>
    <xf numFmtId="0" fontId="0" fillId="0" borderId="40" xfId="0" applyFont="1" applyBorder="1" applyAlignment="1">
      <alignment wrapText="1"/>
    </xf>
    <xf numFmtId="0" fontId="3" fillId="0" borderId="27" xfId="0" applyFont="1" applyFill="1" applyBorder="1" applyAlignment="1">
      <alignment horizontal="center" wrapText="1"/>
    </xf>
    <xf numFmtId="0" fontId="0" fillId="0" borderId="16"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4" xfId="0" applyBorder="1" applyAlignment="1">
      <alignment horizontal="center" vertical="center" wrapText="1"/>
    </xf>
    <xf numFmtId="0" fontId="0" fillId="37" borderId="0" xfId="0" applyFill="1" applyAlignment="1">
      <alignment/>
    </xf>
    <xf numFmtId="0" fontId="0" fillId="37" borderId="0" xfId="0" applyFill="1" applyBorder="1" applyAlignment="1">
      <alignment/>
    </xf>
    <xf numFmtId="0" fontId="3" fillId="37" borderId="0" xfId="0" applyFont="1" applyFill="1" applyBorder="1" applyAlignment="1">
      <alignment horizontal="center"/>
    </xf>
    <xf numFmtId="0" fontId="3" fillId="37" borderId="0" xfId="0" applyFont="1" applyFill="1" applyBorder="1" applyAlignment="1">
      <alignment wrapText="1"/>
    </xf>
    <xf numFmtId="0" fontId="3" fillId="37" borderId="0" xfId="0" applyFont="1" applyFill="1" applyBorder="1" applyAlignment="1">
      <alignment horizontal="center" wrapText="1"/>
    </xf>
    <xf numFmtId="11" fontId="0" fillId="37" borderId="0" xfId="0" applyNumberFormat="1" applyFill="1" applyBorder="1" applyAlignment="1">
      <alignment/>
    </xf>
    <xf numFmtId="0" fontId="0" fillId="37" borderId="0" xfId="0" applyFont="1" applyFill="1" applyBorder="1" applyAlignment="1">
      <alignment/>
    </xf>
    <xf numFmtId="0" fontId="0" fillId="37" borderId="0" xfId="0" applyFont="1" applyFill="1" applyBorder="1" applyAlignment="1">
      <alignment horizontal="center"/>
    </xf>
    <xf numFmtId="0" fontId="0" fillId="37" borderId="0" xfId="0"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zoomScale="130" zoomScaleNormal="130" zoomScalePageLayoutView="0" workbookViewId="0" topLeftCell="A1">
      <selection activeCell="B4" sqref="B4"/>
    </sheetView>
  </sheetViews>
  <sheetFormatPr defaultColWidth="9.140625" defaultRowHeight="12.75"/>
  <cols>
    <col min="1" max="1" width="23.8515625" style="0" customWidth="1"/>
    <col min="2" max="2" width="12.7109375" style="9" customWidth="1"/>
    <col min="3" max="8" width="12.7109375" style="0" customWidth="1"/>
    <col min="9" max="17" width="10.7109375" style="0" customWidth="1"/>
  </cols>
  <sheetData>
    <row r="1" spans="1:17" ht="18.75" thickBot="1">
      <c r="A1" s="26" t="s">
        <v>10</v>
      </c>
      <c r="B1" s="79" t="s">
        <v>66</v>
      </c>
      <c r="C1" s="80"/>
      <c r="D1" s="80"/>
      <c r="E1" s="80"/>
      <c r="F1" s="80"/>
      <c r="G1" s="81"/>
      <c r="H1" s="126"/>
      <c r="I1" s="126"/>
      <c r="J1" s="126"/>
      <c r="K1" s="126"/>
      <c r="L1" s="126"/>
      <c r="M1" s="126"/>
      <c r="N1" s="126"/>
      <c r="O1" s="126"/>
      <c r="P1" s="126"/>
      <c r="Q1" s="126"/>
    </row>
    <row r="2" spans="1:17" ht="42" customHeight="1" thickBot="1">
      <c r="A2" s="25" t="s">
        <v>6</v>
      </c>
      <c r="B2" s="85" t="s">
        <v>108</v>
      </c>
      <c r="C2" s="86"/>
      <c r="D2" s="86"/>
      <c r="E2" s="86"/>
      <c r="F2" s="86"/>
      <c r="G2" s="87"/>
      <c r="H2" s="126"/>
      <c r="I2" s="126"/>
      <c r="J2" s="126"/>
      <c r="K2" s="126"/>
      <c r="L2" s="126"/>
      <c r="M2" s="126"/>
      <c r="N2" s="126"/>
      <c r="O2" s="126"/>
      <c r="P2" s="126"/>
      <c r="Q2" s="126"/>
    </row>
    <row r="3" spans="1:17" ht="13.5" thickBot="1">
      <c r="A3" s="10" t="s">
        <v>11</v>
      </c>
      <c r="B3" s="88" t="s">
        <v>8</v>
      </c>
      <c r="C3" s="89"/>
      <c r="D3" s="11" t="s">
        <v>7</v>
      </c>
      <c r="E3" s="90">
        <v>42471</v>
      </c>
      <c r="F3" s="90"/>
      <c r="G3" s="12"/>
      <c r="H3" s="126"/>
      <c r="I3" s="126"/>
      <c r="J3" s="126"/>
      <c r="K3" s="126"/>
      <c r="L3" s="126"/>
      <c r="M3" s="126"/>
      <c r="N3" s="126"/>
      <c r="O3" s="126"/>
      <c r="P3" s="126"/>
      <c r="Q3" s="126"/>
    </row>
    <row r="4" spans="1:17" ht="12.75">
      <c r="A4" s="3" t="s">
        <v>0</v>
      </c>
      <c r="B4" s="19"/>
      <c r="C4" s="19"/>
      <c r="D4" s="19"/>
      <c r="F4" s="1"/>
      <c r="G4" s="2"/>
      <c r="H4" s="126"/>
      <c r="I4" s="126"/>
      <c r="J4" s="126"/>
      <c r="K4" s="126"/>
      <c r="L4" s="126"/>
      <c r="M4" s="126"/>
      <c r="N4" s="126"/>
      <c r="O4" s="126"/>
      <c r="P4" s="126"/>
      <c r="Q4" s="126"/>
    </row>
    <row r="5" spans="1:17" ht="12.75">
      <c r="A5" s="3" t="s">
        <v>1</v>
      </c>
      <c r="B5" s="19"/>
      <c r="C5" s="19"/>
      <c r="D5" s="19"/>
      <c r="F5" s="1"/>
      <c r="G5" s="2"/>
      <c r="H5" s="126"/>
      <c r="I5" s="126"/>
      <c r="J5" s="126"/>
      <c r="K5" s="126"/>
      <c r="L5" s="126"/>
      <c r="M5" s="126"/>
      <c r="N5" s="126"/>
      <c r="O5" s="126"/>
      <c r="P5" s="126"/>
      <c r="Q5" s="126"/>
    </row>
    <row r="6" spans="1:17" ht="13.5" thickBot="1">
      <c r="A6" s="4" t="s">
        <v>2</v>
      </c>
      <c r="B6" s="20"/>
      <c r="C6" s="20"/>
      <c r="D6" s="20"/>
      <c r="E6" s="5"/>
      <c r="F6" s="5"/>
      <c r="G6" s="6"/>
      <c r="H6" s="127"/>
      <c r="I6" s="126"/>
      <c r="J6" s="126"/>
      <c r="K6" s="126"/>
      <c r="L6" s="126"/>
      <c r="M6" s="126"/>
      <c r="N6" s="126"/>
      <c r="O6" s="126"/>
      <c r="P6" s="126"/>
      <c r="Q6" s="126"/>
    </row>
    <row r="7" spans="1:17" ht="19.5" thickBot="1" thickTop="1">
      <c r="A7" s="21" t="s">
        <v>12</v>
      </c>
      <c r="B7" s="22"/>
      <c r="C7" s="23"/>
      <c r="D7" s="91" t="s">
        <v>13</v>
      </c>
      <c r="E7" s="92"/>
      <c r="F7" s="92"/>
      <c r="G7" s="93"/>
      <c r="H7" s="126"/>
      <c r="I7" s="126"/>
      <c r="J7" s="126"/>
      <c r="K7" s="126"/>
      <c r="L7" s="126"/>
      <c r="M7" s="126"/>
      <c r="N7" s="126"/>
      <c r="O7" s="126"/>
      <c r="P7" s="126"/>
      <c r="Q7" s="126"/>
    </row>
    <row r="8" spans="1:17" ht="13.5" customHeight="1" thickBot="1">
      <c r="A8" s="24"/>
      <c r="B8" s="47" t="s">
        <v>69</v>
      </c>
      <c r="C8" s="28" t="s">
        <v>68</v>
      </c>
      <c r="D8" s="94" t="s">
        <v>106</v>
      </c>
      <c r="E8" s="95"/>
      <c r="F8" s="95"/>
      <c r="G8" s="96"/>
      <c r="H8" s="126"/>
      <c r="I8" s="126"/>
      <c r="J8" s="126"/>
      <c r="K8" s="126"/>
      <c r="L8" s="126"/>
      <c r="M8" s="126"/>
      <c r="N8" s="126"/>
      <c r="O8" s="126"/>
      <c r="P8" s="126"/>
      <c r="Q8" s="126"/>
    </row>
    <row r="9" spans="1:17" ht="13.5" thickBot="1">
      <c r="A9" s="27" t="s">
        <v>67</v>
      </c>
      <c r="B9" s="57">
        <v>190</v>
      </c>
      <c r="C9" s="60">
        <v>1664400</v>
      </c>
      <c r="D9" s="97"/>
      <c r="E9" s="98"/>
      <c r="F9" s="98"/>
      <c r="G9" s="99"/>
      <c r="H9" s="126"/>
      <c r="I9" s="126"/>
      <c r="J9" s="126"/>
      <c r="K9" s="126"/>
      <c r="L9" s="126"/>
      <c r="M9" s="126"/>
      <c r="N9" s="126"/>
      <c r="O9" s="126"/>
      <c r="P9" s="126"/>
      <c r="Q9" s="126"/>
    </row>
    <row r="10" spans="1:17" ht="14.25" thickBot="1" thickTop="1">
      <c r="A10" s="27"/>
      <c r="B10" s="64" t="s">
        <v>95</v>
      </c>
      <c r="C10" s="65" t="s">
        <v>96</v>
      </c>
      <c r="D10" s="97"/>
      <c r="E10" s="98"/>
      <c r="F10" s="98"/>
      <c r="G10" s="99"/>
      <c r="H10" s="126"/>
      <c r="I10" s="126"/>
      <c r="J10" s="126"/>
      <c r="K10" s="126"/>
      <c r="L10" s="126"/>
      <c r="M10" s="126"/>
      <c r="N10" s="126"/>
      <c r="O10" s="126"/>
      <c r="P10" s="126"/>
      <c r="Q10" s="126"/>
    </row>
    <row r="11" spans="1:17" ht="13.5" thickBot="1">
      <c r="A11" s="63" t="s">
        <v>94</v>
      </c>
      <c r="B11" s="57">
        <v>3.5</v>
      </c>
      <c r="C11" s="60">
        <v>30660</v>
      </c>
      <c r="D11" s="100"/>
      <c r="E11" s="101"/>
      <c r="F11" s="101"/>
      <c r="G11" s="102"/>
      <c r="H11" s="126"/>
      <c r="I11" s="126"/>
      <c r="J11" s="126"/>
      <c r="K11" s="126"/>
      <c r="L11" s="126"/>
      <c r="M11" s="126"/>
      <c r="N11" s="126"/>
      <c r="O11" s="126"/>
      <c r="P11" s="126"/>
      <c r="Q11" s="126"/>
    </row>
    <row r="12" spans="1:17" ht="13.5" customHeight="1">
      <c r="A12" s="109" t="s">
        <v>92</v>
      </c>
      <c r="B12" s="109" t="s">
        <v>3</v>
      </c>
      <c r="C12" s="109" t="s">
        <v>107</v>
      </c>
      <c r="D12" s="112" t="s">
        <v>4</v>
      </c>
      <c r="E12" s="82" t="s">
        <v>5</v>
      </c>
      <c r="F12" s="114" t="s">
        <v>65</v>
      </c>
      <c r="G12" s="112" t="s">
        <v>4</v>
      </c>
      <c r="H12" s="76" t="s">
        <v>5</v>
      </c>
      <c r="I12" s="127"/>
      <c r="J12" s="126"/>
      <c r="K12" s="126"/>
      <c r="L12" s="126"/>
      <c r="M12" s="126"/>
      <c r="N12" s="126"/>
      <c r="O12" s="126"/>
      <c r="P12" s="126"/>
      <c r="Q12" s="126"/>
    </row>
    <row r="13" spans="1:17" ht="13.5" customHeight="1">
      <c r="A13" s="110"/>
      <c r="B13" s="83"/>
      <c r="C13" s="112"/>
      <c r="D13" s="112"/>
      <c r="E13" s="83"/>
      <c r="F13" s="114"/>
      <c r="G13" s="112"/>
      <c r="H13" s="77"/>
      <c r="I13" s="128"/>
      <c r="J13" s="126"/>
      <c r="K13" s="126"/>
      <c r="L13" s="126"/>
      <c r="M13" s="126"/>
      <c r="N13" s="126"/>
      <c r="O13" s="126"/>
      <c r="P13" s="126"/>
      <c r="Q13" s="126"/>
    </row>
    <row r="14" spans="1:17" ht="13.5" customHeight="1">
      <c r="A14" s="110"/>
      <c r="B14" s="83"/>
      <c r="C14" s="112"/>
      <c r="D14" s="112"/>
      <c r="E14" s="83"/>
      <c r="F14" s="114"/>
      <c r="G14" s="112"/>
      <c r="H14" s="77"/>
      <c r="I14" s="127"/>
      <c r="J14" s="126"/>
      <c r="K14" s="126"/>
      <c r="L14" s="126"/>
      <c r="M14" s="126"/>
      <c r="N14" s="126"/>
      <c r="O14" s="126"/>
      <c r="P14" s="126"/>
      <c r="Q14" s="126"/>
    </row>
    <row r="15" spans="1:17" ht="13.5" customHeight="1">
      <c r="A15" s="111"/>
      <c r="B15" s="84"/>
      <c r="C15" s="113"/>
      <c r="D15" s="113"/>
      <c r="E15" s="84"/>
      <c r="F15" s="115"/>
      <c r="G15" s="113"/>
      <c r="H15" s="78"/>
      <c r="I15" s="127"/>
      <c r="J15" s="126"/>
      <c r="K15" s="126"/>
      <c r="L15" s="126"/>
      <c r="M15" s="126"/>
      <c r="N15" s="126"/>
      <c r="O15" s="126"/>
      <c r="P15" s="126"/>
      <c r="Q15" s="126"/>
    </row>
    <row r="16" spans="1:17" ht="12" customHeight="1">
      <c r="A16" s="29" t="s">
        <v>49</v>
      </c>
      <c r="B16" s="58">
        <v>83329</v>
      </c>
      <c r="C16" s="31">
        <v>5.6E-09</v>
      </c>
      <c r="D16" s="34">
        <f>$B$9*C16</f>
        <v>1.0639999999999999E-06</v>
      </c>
      <c r="E16" s="40">
        <f>$C$9*C16</f>
        <v>0.00932064</v>
      </c>
      <c r="F16" s="32">
        <v>3.0399999999999997E-07</v>
      </c>
      <c r="G16" s="40">
        <f>$B$11*F16</f>
        <v>1.0639999999999999E-06</v>
      </c>
      <c r="H16" s="42">
        <f>$C$11*F16</f>
        <v>0.00932064</v>
      </c>
      <c r="I16" s="126"/>
      <c r="J16" s="126"/>
      <c r="K16" s="126"/>
      <c r="L16" s="126"/>
      <c r="M16" s="126"/>
      <c r="N16" s="126"/>
      <c r="O16" s="126"/>
      <c r="P16" s="126"/>
      <c r="Q16" s="126"/>
    </row>
    <row r="17" spans="1:17" ht="12.75">
      <c r="A17" s="38" t="s">
        <v>73</v>
      </c>
      <c r="B17" s="39">
        <v>7429905</v>
      </c>
      <c r="C17" s="31">
        <v>2.3E-05</v>
      </c>
      <c r="D17" s="34">
        <f aca="true" t="shared" si="0" ref="D17:D34">$B$9*C17</f>
        <v>0.00437</v>
      </c>
      <c r="E17" s="34">
        <f aca="true" t="shared" si="1" ref="E17:E34">$C$9*C17</f>
        <v>38.2812</v>
      </c>
      <c r="F17" s="31">
        <v>0.0012485714285714285</v>
      </c>
      <c r="G17" s="34">
        <f aca="true" t="shared" si="2" ref="G17:G34">$B$11*F17</f>
        <v>0.00437</v>
      </c>
      <c r="H17" s="43">
        <f aca="true" t="shared" si="3" ref="H17:H34">$C$11*F17</f>
        <v>38.2812</v>
      </c>
      <c r="I17" s="126"/>
      <c r="J17" s="126"/>
      <c r="K17" s="126"/>
      <c r="L17" s="126"/>
      <c r="M17" s="126"/>
      <c r="N17" s="126"/>
      <c r="O17" s="126"/>
      <c r="P17" s="126"/>
      <c r="Q17" s="126"/>
    </row>
    <row r="18" spans="1:17" ht="12.75">
      <c r="A18" s="8" t="s">
        <v>29</v>
      </c>
      <c r="B18" s="7">
        <v>120127</v>
      </c>
      <c r="C18" s="31">
        <v>1.1E-08</v>
      </c>
      <c r="D18" s="34">
        <f t="shared" si="0"/>
        <v>2.09E-06</v>
      </c>
      <c r="E18" s="34">
        <f t="shared" si="1"/>
        <v>0.0183084</v>
      </c>
      <c r="F18" s="31">
        <v>5.971428571428571E-07</v>
      </c>
      <c r="G18" s="34">
        <f t="shared" si="2"/>
        <v>2.09E-06</v>
      </c>
      <c r="H18" s="43">
        <f t="shared" si="3"/>
        <v>0.0183084</v>
      </c>
      <c r="I18" s="126"/>
      <c r="J18" s="126"/>
      <c r="K18" s="126"/>
      <c r="L18" s="126"/>
      <c r="M18" s="126"/>
      <c r="N18" s="126"/>
      <c r="O18" s="126"/>
      <c r="P18" s="126"/>
      <c r="Q18" s="126"/>
    </row>
    <row r="19" spans="1:17" ht="12.75">
      <c r="A19" s="8" t="s">
        <v>33</v>
      </c>
      <c r="B19" s="7">
        <v>205992</v>
      </c>
      <c r="C19" s="31">
        <v>5.6E-09</v>
      </c>
      <c r="D19" s="34">
        <f t="shared" si="0"/>
        <v>1.0639999999999999E-06</v>
      </c>
      <c r="E19" s="34">
        <f t="shared" si="1"/>
        <v>0.00932064</v>
      </c>
      <c r="F19" s="31">
        <v>3.0399999999999997E-07</v>
      </c>
      <c r="G19" s="34">
        <f t="shared" si="2"/>
        <v>1.0639999999999999E-06</v>
      </c>
      <c r="H19" s="43">
        <f t="shared" si="3"/>
        <v>0.00932064</v>
      </c>
      <c r="I19" s="126"/>
      <c r="J19" s="126"/>
      <c r="K19" s="126"/>
      <c r="L19" s="126"/>
      <c r="M19" s="126"/>
      <c r="N19" s="126"/>
      <c r="O19" s="126"/>
      <c r="P19" s="126"/>
      <c r="Q19" s="126"/>
    </row>
    <row r="20" spans="1:17" ht="12.75">
      <c r="A20" s="8" t="s">
        <v>36</v>
      </c>
      <c r="B20" s="7">
        <v>7440439</v>
      </c>
      <c r="C20" s="31">
        <v>3.7E-06</v>
      </c>
      <c r="D20" s="34">
        <f t="shared" si="0"/>
        <v>0.0007030000000000001</v>
      </c>
      <c r="E20" s="34">
        <f t="shared" si="1"/>
        <v>6.15828</v>
      </c>
      <c r="F20" s="31">
        <v>0.00020085714285714287</v>
      </c>
      <c r="G20" s="34">
        <f t="shared" si="2"/>
        <v>0.0007030000000000001</v>
      </c>
      <c r="H20" s="43">
        <f t="shared" si="3"/>
        <v>6.15828</v>
      </c>
      <c r="I20" s="126"/>
      <c r="J20" s="126"/>
      <c r="K20" s="126"/>
      <c r="L20" s="126"/>
      <c r="M20" s="126"/>
      <c r="N20" s="126"/>
      <c r="O20" s="126"/>
      <c r="P20" s="126"/>
      <c r="Q20" s="126"/>
    </row>
    <row r="21" spans="1:17" ht="12.75">
      <c r="A21" s="29" t="s">
        <v>53</v>
      </c>
      <c r="B21" s="58">
        <v>7440473</v>
      </c>
      <c r="C21" s="31">
        <v>4.7E-06</v>
      </c>
      <c r="D21" s="34">
        <f t="shared" si="0"/>
        <v>0.000893</v>
      </c>
      <c r="E21" s="34">
        <f t="shared" si="1"/>
        <v>7.82268</v>
      </c>
      <c r="F21" s="31">
        <v>0.00025514285714285716</v>
      </c>
      <c r="G21" s="34">
        <f t="shared" si="2"/>
        <v>0.000893</v>
      </c>
      <c r="H21" s="43">
        <f t="shared" si="3"/>
        <v>7.82268</v>
      </c>
      <c r="I21" s="126"/>
      <c r="J21" s="126"/>
      <c r="K21" s="126"/>
      <c r="L21" s="126"/>
      <c r="M21" s="126"/>
      <c r="N21" s="126"/>
      <c r="O21" s="126"/>
      <c r="P21" s="126"/>
      <c r="Q21" s="126"/>
    </row>
    <row r="22" spans="1:17" ht="12.75">
      <c r="A22" s="8" t="s">
        <v>38</v>
      </c>
      <c r="B22" s="7">
        <v>7440508</v>
      </c>
      <c r="C22" s="31">
        <v>7.5E-06</v>
      </c>
      <c r="D22" s="34">
        <f t="shared" si="0"/>
        <v>0.001425</v>
      </c>
      <c r="E22" s="34">
        <f t="shared" si="1"/>
        <v>12.483</v>
      </c>
      <c r="F22" s="31">
        <v>0.00040714285714285717</v>
      </c>
      <c r="G22" s="34">
        <f t="shared" si="2"/>
        <v>0.001425</v>
      </c>
      <c r="H22" s="43">
        <f t="shared" si="3"/>
        <v>12.483</v>
      </c>
      <c r="I22" s="126"/>
      <c r="J22" s="126"/>
      <c r="K22" s="126"/>
      <c r="L22" s="126"/>
      <c r="M22" s="126"/>
      <c r="N22" s="126"/>
      <c r="O22" s="126"/>
      <c r="P22" s="126"/>
      <c r="Q22" s="126"/>
    </row>
    <row r="23" spans="1:17" ht="15.75" customHeight="1">
      <c r="A23" s="29" t="s">
        <v>55</v>
      </c>
      <c r="B23" s="58">
        <v>206440</v>
      </c>
      <c r="C23" s="31">
        <v>1.7E-08</v>
      </c>
      <c r="D23" s="34">
        <f t="shared" si="0"/>
        <v>3.23E-06</v>
      </c>
      <c r="E23" s="34">
        <f t="shared" si="1"/>
        <v>0.0282948</v>
      </c>
      <c r="F23" s="31">
        <v>9.228571428571428E-07</v>
      </c>
      <c r="G23" s="34">
        <f t="shared" si="2"/>
        <v>3.2299999999999996E-06</v>
      </c>
      <c r="H23" s="43">
        <f t="shared" si="3"/>
        <v>0.0282948</v>
      </c>
      <c r="I23" s="126"/>
      <c r="J23" s="126"/>
      <c r="K23" s="126"/>
      <c r="L23" s="126"/>
      <c r="M23" s="126"/>
      <c r="N23" s="126"/>
      <c r="O23" s="126"/>
      <c r="P23" s="126"/>
      <c r="Q23" s="126"/>
    </row>
    <row r="24" spans="1:17" ht="12.75">
      <c r="A24" s="29" t="s">
        <v>56</v>
      </c>
      <c r="B24" s="58">
        <v>86737</v>
      </c>
      <c r="C24" s="31">
        <v>1.7E-08</v>
      </c>
      <c r="D24" s="34">
        <f t="shared" si="0"/>
        <v>3.23E-06</v>
      </c>
      <c r="E24" s="34">
        <f t="shared" si="1"/>
        <v>0.0282948</v>
      </c>
      <c r="F24" s="31">
        <v>9.228571428571428E-07</v>
      </c>
      <c r="G24" s="34">
        <f t="shared" si="2"/>
        <v>3.2299999999999996E-06</v>
      </c>
      <c r="H24" s="43">
        <f t="shared" si="3"/>
        <v>0.0282948</v>
      </c>
      <c r="I24" s="126"/>
      <c r="J24" s="126"/>
      <c r="K24" s="126"/>
      <c r="L24" s="126"/>
      <c r="M24" s="126"/>
      <c r="N24" s="126"/>
      <c r="O24" s="126"/>
      <c r="P24" s="126"/>
      <c r="Q24" s="126"/>
    </row>
    <row r="25" spans="1:17" ht="12.75">
      <c r="A25" s="8" t="s">
        <v>40</v>
      </c>
      <c r="B25" s="7">
        <v>50000</v>
      </c>
      <c r="C25" s="31">
        <v>0.00017</v>
      </c>
      <c r="D25" s="34">
        <f t="shared" si="0"/>
        <v>0.0323</v>
      </c>
      <c r="E25" s="34">
        <f t="shared" si="1"/>
        <v>282.94800000000004</v>
      </c>
      <c r="F25" s="31">
        <v>0.00922857142857143</v>
      </c>
      <c r="G25" s="34">
        <f t="shared" si="2"/>
        <v>0.0323</v>
      </c>
      <c r="H25" s="43">
        <f t="shared" si="3"/>
        <v>282.94800000000004</v>
      </c>
      <c r="I25" s="126"/>
      <c r="J25" s="126"/>
      <c r="K25" s="126"/>
      <c r="L25" s="126"/>
      <c r="M25" s="126"/>
      <c r="N25" s="126"/>
      <c r="O25" s="126"/>
      <c r="P25" s="126"/>
      <c r="Q25" s="126"/>
    </row>
    <row r="26" spans="1:17" ht="12.75">
      <c r="A26" s="8" t="s">
        <v>98</v>
      </c>
      <c r="B26" s="7">
        <v>18540299</v>
      </c>
      <c r="C26" s="31">
        <f>C21*0.05</f>
        <v>2.35E-07</v>
      </c>
      <c r="D26" s="34">
        <f t="shared" si="0"/>
        <v>4.465E-05</v>
      </c>
      <c r="E26" s="34">
        <f t="shared" si="1"/>
        <v>0.391134</v>
      </c>
      <c r="F26" s="31">
        <v>1.2757142857142858E-05</v>
      </c>
      <c r="G26" s="34">
        <f t="shared" si="2"/>
        <v>4.465E-05</v>
      </c>
      <c r="H26" s="43">
        <f t="shared" si="3"/>
        <v>0.39113400000000004</v>
      </c>
      <c r="I26" s="126"/>
      <c r="J26" s="126"/>
      <c r="K26" s="126"/>
      <c r="L26" s="126"/>
      <c r="M26" s="126"/>
      <c r="N26" s="126"/>
      <c r="O26" s="126"/>
      <c r="P26" s="126"/>
      <c r="Q26" s="126"/>
    </row>
    <row r="27" spans="1:17" ht="12.75">
      <c r="A27" s="8" t="s">
        <v>41</v>
      </c>
      <c r="B27" s="7">
        <v>7439921</v>
      </c>
      <c r="C27" s="31">
        <v>1.3E-06</v>
      </c>
      <c r="D27" s="34">
        <f t="shared" si="0"/>
        <v>0.000247</v>
      </c>
      <c r="E27" s="34">
        <f t="shared" si="1"/>
        <v>2.16372</v>
      </c>
      <c r="F27" s="31">
        <v>7.057142857142858E-05</v>
      </c>
      <c r="G27" s="34">
        <f t="shared" si="2"/>
        <v>0.00024700000000000004</v>
      </c>
      <c r="H27" s="43">
        <f t="shared" si="3"/>
        <v>2.16372</v>
      </c>
      <c r="I27" s="126"/>
      <c r="J27" s="126"/>
      <c r="K27" s="126"/>
      <c r="L27" s="126"/>
      <c r="M27" s="126"/>
      <c r="N27" s="126"/>
      <c r="O27" s="126"/>
      <c r="P27" s="126"/>
      <c r="Q27" s="126"/>
    </row>
    <row r="28" spans="1:17" ht="12.75">
      <c r="A28" s="8" t="s">
        <v>42</v>
      </c>
      <c r="B28" s="7">
        <v>7439965</v>
      </c>
      <c r="C28" s="31">
        <v>1.6E-06</v>
      </c>
      <c r="D28" s="34">
        <f t="shared" si="0"/>
        <v>0.00030399999999999996</v>
      </c>
      <c r="E28" s="34">
        <f t="shared" si="1"/>
        <v>2.66304</v>
      </c>
      <c r="F28" s="31">
        <v>8.685714285714283E-05</v>
      </c>
      <c r="G28" s="34">
        <f t="shared" si="2"/>
        <v>0.0003039999999999999</v>
      </c>
      <c r="H28" s="43">
        <f t="shared" si="3"/>
        <v>2.663039999999999</v>
      </c>
      <c r="I28" s="126"/>
      <c r="J28" s="126"/>
      <c r="K28" s="126"/>
      <c r="L28" s="126"/>
      <c r="M28" s="126"/>
      <c r="N28" s="126"/>
      <c r="O28" s="126"/>
      <c r="P28" s="126"/>
      <c r="Q28" s="126"/>
    </row>
    <row r="29" spans="1:17" ht="12.75">
      <c r="A29" s="8" t="s">
        <v>43</v>
      </c>
      <c r="B29" s="7">
        <v>7439976</v>
      </c>
      <c r="C29" s="31">
        <v>6.7E-07</v>
      </c>
      <c r="D29" s="34">
        <f t="shared" si="0"/>
        <v>0.0001273</v>
      </c>
      <c r="E29" s="34">
        <f t="shared" si="1"/>
        <v>1.115148</v>
      </c>
      <c r="F29" s="31">
        <v>3.637142857142857E-05</v>
      </c>
      <c r="G29" s="34">
        <f t="shared" si="2"/>
        <v>0.0001273</v>
      </c>
      <c r="H29" s="43">
        <f t="shared" si="3"/>
        <v>1.115148</v>
      </c>
      <c r="I29" s="126"/>
      <c r="J29" s="126"/>
      <c r="K29" s="126"/>
      <c r="L29" s="126"/>
      <c r="M29" s="126"/>
      <c r="N29" s="126"/>
      <c r="O29" s="126"/>
      <c r="P29" s="126"/>
      <c r="Q29" s="126"/>
    </row>
    <row r="30" spans="1:17" ht="12.75">
      <c r="A30" s="8" t="s">
        <v>44</v>
      </c>
      <c r="B30" s="7">
        <v>91203</v>
      </c>
      <c r="C30" s="31">
        <v>1.2E-06</v>
      </c>
      <c r="D30" s="34">
        <f t="shared" si="0"/>
        <v>0.00022799999999999999</v>
      </c>
      <c r="E30" s="34">
        <f t="shared" si="1"/>
        <v>1.99728</v>
      </c>
      <c r="F30" s="31">
        <v>6.514285714285713E-05</v>
      </c>
      <c r="G30" s="34">
        <f t="shared" si="2"/>
        <v>0.00022799999999999996</v>
      </c>
      <c r="H30" s="43">
        <f t="shared" si="3"/>
        <v>1.9972799999999997</v>
      </c>
      <c r="I30" s="126"/>
      <c r="J30" s="126"/>
      <c r="K30" s="126"/>
      <c r="L30" s="126"/>
      <c r="M30" s="126"/>
      <c r="N30" s="126"/>
      <c r="O30" s="126"/>
      <c r="P30" s="126"/>
      <c r="Q30" s="126"/>
    </row>
    <row r="31" spans="1:17" ht="12.75">
      <c r="A31" s="13" t="s">
        <v>72</v>
      </c>
      <c r="B31" s="7">
        <v>7440020</v>
      </c>
      <c r="C31" s="31">
        <v>6.3E-06</v>
      </c>
      <c r="D31" s="34">
        <f t="shared" si="0"/>
        <v>0.001197</v>
      </c>
      <c r="E31" s="34">
        <f t="shared" si="1"/>
        <v>10.485719999999999</v>
      </c>
      <c r="F31" s="31">
        <v>0.00034199999999999996</v>
      </c>
      <c r="G31" s="34">
        <f t="shared" si="2"/>
        <v>0.001197</v>
      </c>
      <c r="H31" s="43">
        <f t="shared" si="3"/>
        <v>10.485719999999999</v>
      </c>
      <c r="I31" s="126"/>
      <c r="J31" s="126"/>
      <c r="K31" s="126"/>
      <c r="L31" s="126"/>
      <c r="M31" s="126"/>
      <c r="N31" s="126"/>
      <c r="O31" s="126"/>
      <c r="P31" s="126"/>
      <c r="Q31" s="126"/>
    </row>
    <row r="32" spans="1:17" ht="12.75">
      <c r="A32" s="29" t="s">
        <v>57</v>
      </c>
      <c r="B32" s="58">
        <v>85018</v>
      </c>
      <c r="C32" s="31">
        <v>5.6E-09</v>
      </c>
      <c r="D32" s="34">
        <f t="shared" si="0"/>
        <v>1.0639999999999999E-06</v>
      </c>
      <c r="E32" s="34">
        <f t="shared" si="1"/>
        <v>0.00932064</v>
      </c>
      <c r="F32" s="31">
        <v>3.0399999999999997E-07</v>
      </c>
      <c r="G32" s="34">
        <f t="shared" si="2"/>
        <v>1.0639999999999999E-06</v>
      </c>
      <c r="H32" s="43">
        <f t="shared" si="3"/>
        <v>0.00932064</v>
      </c>
      <c r="I32" s="126"/>
      <c r="J32" s="126"/>
      <c r="K32" s="126"/>
      <c r="L32" s="126"/>
      <c r="M32" s="126"/>
      <c r="N32" s="126"/>
      <c r="O32" s="126"/>
      <c r="P32" s="126"/>
      <c r="Q32" s="126"/>
    </row>
    <row r="33" spans="1:17" ht="12.75">
      <c r="A33" s="29" t="s">
        <v>59</v>
      </c>
      <c r="B33" s="58">
        <v>129000</v>
      </c>
      <c r="C33" s="31">
        <v>2.2E-08</v>
      </c>
      <c r="D33" s="34">
        <f t="shared" si="0"/>
        <v>4.18E-06</v>
      </c>
      <c r="E33" s="34">
        <f t="shared" si="1"/>
        <v>0.0366168</v>
      </c>
      <c r="F33" s="31">
        <v>1.1942857142857142E-06</v>
      </c>
      <c r="G33" s="34">
        <f t="shared" si="2"/>
        <v>4.18E-06</v>
      </c>
      <c r="H33" s="43">
        <f t="shared" si="3"/>
        <v>0.0366168</v>
      </c>
      <c r="I33" s="126"/>
      <c r="J33" s="126"/>
      <c r="K33" s="126"/>
      <c r="L33" s="126"/>
      <c r="M33" s="126"/>
      <c r="N33" s="126"/>
      <c r="O33" s="126"/>
      <c r="P33" s="126"/>
      <c r="Q33" s="126"/>
    </row>
    <row r="34" spans="1:17" ht="13.5" thickBot="1">
      <c r="A34" s="30" t="s">
        <v>63</v>
      </c>
      <c r="B34" s="59">
        <v>7440666</v>
      </c>
      <c r="C34" s="33">
        <v>0.00014</v>
      </c>
      <c r="D34" s="41">
        <f t="shared" si="0"/>
        <v>0.0266</v>
      </c>
      <c r="E34" s="41">
        <f t="shared" si="1"/>
        <v>233.016</v>
      </c>
      <c r="F34" s="33">
        <v>0.007599999999999999</v>
      </c>
      <c r="G34" s="41">
        <f t="shared" si="2"/>
        <v>0.0266</v>
      </c>
      <c r="H34" s="44">
        <f t="shared" si="3"/>
        <v>233.01599999999996</v>
      </c>
      <c r="I34" s="126"/>
      <c r="J34" s="126"/>
      <c r="K34" s="126"/>
      <c r="L34" s="126"/>
      <c r="M34" s="126"/>
      <c r="N34" s="126"/>
      <c r="O34" s="126"/>
      <c r="P34" s="126"/>
      <c r="Q34" s="126"/>
    </row>
    <row r="35" spans="1:17" ht="12.75">
      <c r="A35" s="129"/>
      <c r="B35" s="130"/>
      <c r="C35" s="131"/>
      <c r="D35" s="131"/>
      <c r="E35" s="131"/>
      <c r="F35" s="126"/>
      <c r="G35" s="126"/>
      <c r="H35" s="126"/>
      <c r="I35" s="126"/>
      <c r="J35" s="126"/>
      <c r="K35" s="126"/>
      <c r="L35" s="126"/>
      <c r="M35" s="126"/>
      <c r="N35" s="126"/>
      <c r="O35" s="126"/>
      <c r="P35" s="126"/>
      <c r="Q35" s="126"/>
    </row>
    <row r="36" spans="1:17" ht="12.75">
      <c r="A36" s="14" t="s">
        <v>9</v>
      </c>
      <c r="B36" s="15"/>
      <c r="C36" s="16"/>
      <c r="D36" s="16"/>
      <c r="E36" s="16"/>
      <c r="F36" s="16"/>
      <c r="G36" s="16"/>
      <c r="H36" s="17"/>
      <c r="I36" s="17"/>
      <c r="J36" s="17"/>
      <c r="K36" s="18"/>
      <c r="L36" s="126"/>
      <c r="M36" s="126"/>
      <c r="N36" s="126"/>
      <c r="O36" s="126"/>
      <c r="P36" s="126"/>
      <c r="Q36" s="126"/>
    </row>
    <row r="37" spans="1:17" ht="33" customHeight="1">
      <c r="A37" s="106" t="s">
        <v>70</v>
      </c>
      <c r="B37" s="107"/>
      <c r="C37" s="107"/>
      <c r="D37" s="107"/>
      <c r="E37" s="107"/>
      <c r="F37" s="107"/>
      <c r="G37" s="107"/>
      <c r="H37" s="107"/>
      <c r="I37" s="107"/>
      <c r="J37" s="107"/>
      <c r="K37" s="108"/>
      <c r="L37" s="126"/>
      <c r="M37" s="126"/>
      <c r="N37" s="126"/>
      <c r="O37" s="126"/>
      <c r="P37" s="126"/>
      <c r="Q37" s="126"/>
    </row>
    <row r="38" spans="1:17" ht="12.75">
      <c r="A38" s="103" t="s">
        <v>71</v>
      </c>
      <c r="B38" s="104"/>
      <c r="C38" s="104"/>
      <c r="D38" s="104"/>
      <c r="E38" s="104"/>
      <c r="F38" s="104"/>
      <c r="G38" s="104"/>
      <c r="H38" s="104"/>
      <c r="I38" s="104"/>
      <c r="J38" s="104"/>
      <c r="K38" s="105"/>
      <c r="L38" s="126"/>
      <c r="M38" s="126"/>
      <c r="N38" s="126"/>
      <c r="O38" s="126"/>
      <c r="P38" s="126"/>
      <c r="Q38" s="126"/>
    </row>
    <row r="39" spans="1:17" ht="12.75" customHeight="1">
      <c r="A39" s="116" t="s">
        <v>109</v>
      </c>
      <c r="B39" s="117"/>
      <c r="C39" s="117"/>
      <c r="D39" s="117"/>
      <c r="E39" s="117"/>
      <c r="F39" s="117"/>
      <c r="G39" s="117"/>
      <c r="H39" s="117"/>
      <c r="I39" s="118"/>
      <c r="J39" s="126"/>
      <c r="K39" s="126"/>
      <c r="L39" s="126"/>
      <c r="M39" s="126"/>
      <c r="N39" s="126"/>
      <c r="O39" s="126"/>
      <c r="P39" s="126"/>
      <c r="Q39" s="126"/>
    </row>
    <row r="40" spans="1:17" ht="12.75">
      <c r="A40" s="132"/>
      <c r="B40" s="133"/>
      <c r="C40" s="126"/>
      <c r="D40" s="126"/>
      <c r="E40" s="126"/>
      <c r="F40" s="126"/>
      <c r="G40" s="126"/>
      <c r="H40" s="126"/>
      <c r="I40" s="126"/>
      <c r="J40" s="126"/>
      <c r="K40" s="126"/>
      <c r="L40" s="126"/>
      <c r="M40" s="126"/>
      <c r="N40" s="126"/>
      <c r="O40" s="126"/>
      <c r="P40" s="126"/>
      <c r="Q40" s="126"/>
    </row>
    <row r="41" spans="1:17" ht="12.75">
      <c r="A41" s="126"/>
      <c r="B41" s="134"/>
      <c r="C41" s="126"/>
      <c r="D41" s="126"/>
      <c r="E41" s="126"/>
      <c r="F41" s="126"/>
      <c r="G41" s="126"/>
      <c r="H41" s="126"/>
      <c r="I41" s="126"/>
      <c r="J41" s="126"/>
      <c r="K41" s="126"/>
      <c r="L41" s="126"/>
      <c r="M41" s="126"/>
      <c r="N41" s="126"/>
      <c r="O41" s="126"/>
      <c r="P41" s="126"/>
      <c r="Q41" s="126"/>
    </row>
    <row r="42" spans="1:9" ht="27.75" customHeight="1">
      <c r="A42" s="74"/>
      <c r="B42" s="75"/>
      <c r="C42" s="75"/>
      <c r="D42" s="75"/>
      <c r="E42" s="75"/>
      <c r="F42" s="75"/>
      <c r="G42" s="75"/>
      <c r="H42" s="75"/>
      <c r="I42" s="75"/>
    </row>
  </sheetData>
  <sheetProtection/>
  <mergeCells count="17">
    <mergeCell ref="A38:K38"/>
    <mergeCell ref="A37:K37"/>
    <mergeCell ref="A12:A15"/>
    <mergeCell ref="B12:B15"/>
    <mergeCell ref="C12:C15"/>
    <mergeCell ref="D12:D15"/>
    <mergeCell ref="F12:F15"/>
    <mergeCell ref="G12:G15"/>
    <mergeCell ref="A39:I39"/>
    <mergeCell ref="H12:H15"/>
    <mergeCell ref="B1:G1"/>
    <mergeCell ref="E12:E15"/>
    <mergeCell ref="B2:G2"/>
    <mergeCell ref="B3:C3"/>
    <mergeCell ref="E3:F3"/>
    <mergeCell ref="D7:G7"/>
    <mergeCell ref="D8:G11"/>
  </mergeCells>
  <printOptions gridLines="1"/>
  <pageMargins left="0.75" right="0.75" top="1" bottom="1" header="0.5" footer="0.5"/>
  <pageSetup blackAndWhite="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Q91"/>
  <sheetViews>
    <sheetView zoomScale="130" zoomScaleNormal="130" zoomScalePageLayoutView="0" workbookViewId="0" topLeftCell="A1">
      <selection activeCell="B4" sqref="B4"/>
    </sheetView>
  </sheetViews>
  <sheetFormatPr defaultColWidth="9.140625" defaultRowHeight="12.75"/>
  <cols>
    <col min="1" max="1" width="29.7109375" style="0" customWidth="1"/>
    <col min="2" max="2" width="12.7109375" style="9" customWidth="1"/>
    <col min="3" max="7" width="12.7109375" style="0" customWidth="1"/>
    <col min="8" max="17" width="10.7109375" style="0" customWidth="1"/>
  </cols>
  <sheetData>
    <row r="1" spans="1:17" ht="18.75" thickBot="1">
      <c r="A1" s="26" t="s">
        <v>10</v>
      </c>
      <c r="B1" s="79" t="s">
        <v>77</v>
      </c>
      <c r="C1" s="80"/>
      <c r="D1" s="80"/>
      <c r="E1" s="80"/>
      <c r="F1" s="80"/>
      <c r="G1" s="81"/>
      <c r="H1" s="126"/>
      <c r="I1" s="126"/>
      <c r="J1" s="126"/>
      <c r="K1" s="126"/>
      <c r="L1" s="126"/>
      <c r="M1" s="126"/>
      <c r="N1" s="126"/>
      <c r="O1" s="126"/>
      <c r="P1" s="126"/>
      <c r="Q1" s="126"/>
    </row>
    <row r="2" spans="1:17" ht="36.75" customHeight="1" thickBot="1">
      <c r="A2" s="25" t="s">
        <v>6</v>
      </c>
      <c r="B2" s="122" t="s">
        <v>110</v>
      </c>
      <c r="C2" s="123"/>
      <c r="D2" s="123"/>
      <c r="E2" s="123"/>
      <c r="F2" s="123"/>
      <c r="G2" s="124"/>
      <c r="H2" s="126"/>
      <c r="I2" s="126"/>
      <c r="J2" s="126"/>
      <c r="K2" s="126"/>
      <c r="L2" s="126"/>
      <c r="M2" s="126"/>
      <c r="N2" s="126"/>
      <c r="O2" s="126"/>
      <c r="P2" s="126"/>
      <c r="Q2" s="126"/>
    </row>
    <row r="3" spans="1:17" ht="13.5" thickBot="1">
      <c r="A3" s="10" t="s">
        <v>11</v>
      </c>
      <c r="B3" s="88" t="s">
        <v>8</v>
      </c>
      <c r="C3" s="89"/>
      <c r="D3" s="11" t="s">
        <v>7</v>
      </c>
      <c r="E3" s="90">
        <v>42471</v>
      </c>
      <c r="F3" s="90"/>
      <c r="G3" s="12"/>
      <c r="H3" s="126"/>
      <c r="I3" s="126"/>
      <c r="J3" s="126"/>
      <c r="K3" s="126"/>
      <c r="L3" s="126"/>
      <c r="M3" s="126"/>
      <c r="N3" s="126"/>
      <c r="O3" s="126"/>
      <c r="P3" s="126"/>
      <c r="Q3" s="126"/>
    </row>
    <row r="4" spans="1:17" ht="12.75">
      <c r="A4" s="3" t="s">
        <v>0</v>
      </c>
      <c r="B4" s="19"/>
      <c r="C4" s="19"/>
      <c r="D4" s="19"/>
      <c r="F4" s="1"/>
      <c r="G4" s="2"/>
      <c r="H4" s="126"/>
      <c r="I4" s="126"/>
      <c r="J4" s="126"/>
      <c r="K4" s="126"/>
      <c r="L4" s="126"/>
      <c r="M4" s="126"/>
      <c r="N4" s="126"/>
      <c r="O4" s="126"/>
      <c r="P4" s="126"/>
      <c r="Q4" s="126"/>
    </row>
    <row r="5" spans="1:17" ht="12.75">
      <c r="A5" s="3" t="s">
        <v>1</v>
      </c>
      <c r="B5" s="19"/>
      <c r="C5" s="19"/>
      <c r="D5" s="19"/>
      <c r="F5" s="1"/>
      <c r="G5" s="2"/>
      <c r="H5" s="126"/>
      <c r="I5" s="126"/>
      <c r="J5" s="126"/>
      <c r="K5" s="126"/>
      <c r="L5" s="126"/>
      <c r="M5" s="126"/>
      <c r="N5" s="126"/>
      <c r="O5" s="126"/>
      <c r="P5" s="126"/>
      <c r="Q5" s="126"/>
    </row>
    <row r="6" spans="1:17" ht="13.5" thickBot="1">
      <c r="A6" s="4" t="s">
        <v>2</v>
      </c>
      <c r="B6" s="20"/>
      <c r="C6" s="20"/>
      <c r="D6" s="20"/>
      <c r="E6" s="5"/>
      <c r="F6" s="5"/>
      <c r="G6" s="6"/>
      <c r="H6" s="126"/>
      <c r="I6" s="126"/>
      <c r="J6" s="126"/>
      <c r="K6" s="126"/>
      <c r="L6" s="126"/>
      <c r="M6" s="126"/>
      <c r="N6" s="126"/>
      <c r="O6" s="126"/>
      <c r="P6" s="126"/>
      <c r="Q6" s="126"/>
    </row>
    <row r="7" spans="1:17" ht="19.5" thickBot="1" thickTop="1">
      <c r="A7" s="21" t="s">
        <v>12</v>
      </c>
      <c r="B7" s="66" t="s">
        <v>100</v>
      </c>
      <c r="C7" s="67" t="s">
        <v>101</v>
      </c>
      <c r="D7" s="91" t="s">
        <v>13</v>
      </c>
      <c r="E7" s="92"/>
      <c r="F7" s="92"/>
      <c r="G7" s="93"/>
      <c r="H7" s="126"/>
      <c r="I7" s="126"/>
      <c r="J7" s="126"/>
      <c r="K7" s="126"/>
      <c r="L7" s="126"/>
      <c r="M7" s="126"/>
      <c r="N7" s="126"/>
      <c r="O7" s="126"/>
      <c r="P7" s="126"/>
      <c r="Q7" s="126"/>
    </row>
    <row r="8" spans="1:17" ht="15.75" customHeight="1" thickBot="1">
      <c r="A8" s="27" t="s">
        <v>67</v>
      </c>
      <c r="B8" s="46">
        <v>1</v>
      </c>
      <c r="C8" s="69">
        <v>8760</v>
      </c>
      <c r="D8" s="125" t="s">
        <v>105</v>
      </c>
      <c r="E8" s="95"/>
      <c r="F8" s="95"/>
      <c r="G8" s="96"/>
      <c r="H8" s="126"/>
      <c r="I8" s="126"/>
      <c r="J8" s="126"/>
      <c r="K8" s="126"/>
      <c r="L8" s="126"/>
      <c r="M8" s="126"/>
      <c r="N8" s="126"/>
      <c r="O8" s="126"/>
      <c r="P8" s="126"/>
      <c r="Q8" s="126"/>
    </row>
    <row r="9" spans="1:17" ht="15.75" customHeight="1" thickBot="1">
      <c r="A9" s="27" t="s">
        <v>76</v>
      </c>
      <c r="B9" s="45">
        <v>15</v>
      </c>
      <c r="C9" s="70" t="s">
        <v>79</v>
      </c>
      <c r="D9" s="97"/>
      <c r="E9" s="98"/>
      <c r="F9" s="98"/>
      <c r="G9" s="99"/>
      <c r="H9" s="126"/>
      <c r="I9" s="126"/>
      <c r="J9" s="126"/>
      <c r="K9" s="126"/>
      <c r="L9" s="126"/>
      <c r="M9" s="126"/>
      <c r="N9" s="126"/>
      <c r="O9" s="126"/>
      <c r="P9" s="126"/>
      <c r="Q9" s="126"/>
    </row>
    <row r="10" spans="1:17" ht="15.75" customHeight="1" thickBot="1">
      <c r="A10" s="27" t="s">
        <v>78</v>
      </c>
      <c r="B10" s="45">
        <v>85</v>
      </c>
      <c r="C10" s="71">
        <f>((B9/100*0.015355)+(B10/100*0.012147))*2000</f>
        <v>25.2564</v>
      </c>
      <c r="D10" s="97"/>
      <c r="E10" s="98"/>
      <c r="F10" s="98"/>
      <c r="G10" s="99"/>
      <c r="H10" s="126"/>
      <c r="I10" s="126"/>
      <c r="J10" s="126"/>
      <c r="K10" s="126"/>
      <c r="L10" s="126"/>
      <c r="M10" s="126"/>
      <c r="N10" s="126"/>
      <c r="O10" s="126"/>
      <c r="P10" s="126"/>
      <c r="Q10" s="126"/>
    </row>
    <row r="11" spans="1:17" ht="15.75" customHeight="1" thickBot="1">
      <c r="A11" s="63" t="s">
        <v>102</v>
      </c>
      <c r="B11" s="68" t="s">
        <v>103</v>
      </c>
      <c r="C11" s="72" t="s">
        <v>104</v>
      </c>
      <c r="D11" s="97"/>
      <c r="E11" s="98"/>
      <c r="F11" s="98"/>
      <c r="G11" s="99"/>
      <c r="H11" s="126"/>
      <c r="I11" s="126"/>
      <c r="J11" s="126"/>
      <c r="K11" s="126"/>
      <c r="L11" s="126"/>
      <c r="M11" s="126"/>
      <c r="N11" s="126"/>
      <c r="O11" s="126"/>
      <c r="P11" s="126"/>
      <c r="Q11" s="126"/>
    </row>
    <row r="12" spans="1:17" ht="15.75" customHeight="1" thickBot="1">
      <c r="A12" s="24"/>
      <c r="B12" s="48">
        <f>B8/C10</f>
        <v>0.03959392470819278</v>
      </c>
      <c r="C12" s="73">
        <f>C8/C10</f>
        <v>346.84278044376873</v>
      </c>
      <c r="D12" s="100"/>
      <c r="E12" s="101"/>
      <c r="F12" s="101"/>
      <c r="G12" s="102"/>
      <c r="H12" s="126"/>
      <c r="I12" s="126"/>
      <c r="J12" s="126"/>
      <c r="K12" s="126"/>
      <c r="L12" s="126"/>
      <c r="M12" s="126"/>
      <c r="N12" s="126"/>
      <c r="O12" s="126"/>
      <c r="P12" s="126"/>
      <c r="Q12" s="126"/>
    </row>
    <row r="13" spans="1:17" ht="13.5" customHeight="1">
      <c r="A13" s="112" t="s">
        <v>93</v>
      </c>
      <c r="B13" s="112" t="s">
        <v>3</v>
      </c>
      <c r="C13" s="112" t="s">
        <v>65</v>
      </c>
      <c r="D13" s="112" t="s">
        <v>4</v>
      </c>
      <c r="E13" s="121" t="s">
        <v>5</v>
      </c>
      <c r="F13" s="112"/>
      <c r="G13" s="112"/>
      <c r="H13" s="127"/>
      <c r="I13" s="126"/>
      <c r="J13" s="126"/>
      <c r="K13" s="126"/>
      <c r="L13" s="126"/>
      <c r="M13" s="126"/>
      <c r="N13" s="126"/>
      <c r="O13" s="126"/>
      <c r="P13" s="126"/>
      <c r="Q13" s="126"/>
    </row>
    <row r="14" spans="1:17" ht="13.5" customHeight="1">
      <c r="A14" s="110"/>
      <c r="B14" s="83"/>
      <c r="C14" s="112"/>
      <c r="D14" s="112"/>
      <c r="E14" s="77"/>
      <c r="F14" s="112"/>
      <c r="G14" s="112"/>
      <c r="H14" s="128"/>
      <c r="I14" s="126"/>
      <c r="J14" s="126"/>
      <c r="K14" s="126"/>
      <c r="L14" s="126"/>
      <c r="M14" s="126"/>
      <c r="N14" s="126"/>
      <c r="O14" s="126"/>
      <c r="P14" s="126"/>
      <c r="Q14" s="126"/>
    </row>
    <row r="15" spans="1:17" ht="13.5" customHeight="1">
      <c r="A15" s="110"/>
      <c r="B15" s="83"/>
      <c r="C15" s="112"/>
      <c r="D15" s="112"/>
      <c r="E15" s="77"/>
      <c r="F15" s="112"/>
      <c r="G15" s="112"/>
      <c r="H15" s="127"/>
      <c r="I15" s="126"/>
      <c r="J15" s="126"/>
      <c r="K15" s="126"/>
      <c r="L15" s="126"/>
      <c r="M15" s="126"/>
      <c r="N15" s="126"/>
      <c r="O15" s="126"/>
      <c r="P15" s="126"/>
      <c r="Q15" s="126"/>
    </row>
    <row r="16" spans="1:17" ht="13.5" customHeight="1">
      <c r="A16" s="111"/>
      <c r="B16" s="84"/>
      <c r="C16" s="113"/>
      <c r="D16" s="113"/>
      <c r="E16" s="78"/>
      <c r="F16" s="113"/>
      <c r="G16" s="113"/>
      <c r="H16" s="127"/>
      <c r="I16" s="126"/>
      <c r="J16" s="126"/>
      <c r="K16" s="126"/>
      <c r="L16" s="126"/>
      <c r="M16" s="126"/>
      <c r="N16" s="126"/>
      <c r="O16" s="126"/>
      <c r="P16" s="126"/>
      <c r="Q16" s="126"/>
    </row>
    <row r="17" spans="1:17" ht="14.25" customHeight="1">
      <c r="A17" s="13" t="s">
        <v>64</v>
      </c>
      <c r="B17" s="7">
        <v>35822469</v>
      </c>
      <c r="C17" s="37">
        <v>2.48E-11</v>
      </c>
      <c r="D17" s="40">
        <f>$B$12*C17</f>
        <v>9.81929332763181E-13</v>
      </c>
      <c r="E17" s="42">
        <f>$C$12*C17</f>
        <v>8.601700955005465E-09</v>
      </c>
      <c r="F17" s="126"/>
      <c r="G17" s="126"/>
      <c r="H17" s="126"/>
      <c r="I17" s="126"/>
      <c r="J17" s="126"/>
      <c r="K17" s="126"/>
      <c r="L17" s="126"/>
      <c r="M17" s="126"/>
      <c r="N17" s="126"/>
      <c r="O17" s="126"/>
      <c r="P17" s="126"/>
      <c r="Q17" s="126"/>
    </row>
    <row r="18" spans="1:17" ht="12.75">
      <c r="A18" s="13" t="s">
        <v>14</v>
      </c>
      <c r="B18" s="7">
        <v>67562394</v>
      </c>
      <c r="C18" s="37">
        <v>1.09E-10</v>
      </c>
      <c r="D18" s="34">
        <f aca="true" t="shared" si="0" ref="D18:D81">$B$12*C18</f>
        <v>4.315737793193013E-12</v>
      </c>
      <c r="E18" s="43">
        <f aca="true" t="shared" si="1" ref="E18:E81">$C$12*C18</f>
        <v>3.780586306837079E-08</v>
      </c>
      <c r="F18" s="126"/>
      <c r="G18" s="126"/>
      <c r="H18" s="126"/>
      <c r="I18" s="126"/>
      <c r="J18" s="126"/>
      <c r="K18" s="126"/>
      <c r="L18" s="126"/>
      <c r="M18" s="126"/>
      <c r="N18" s="126"/>
      <c r="O18" s="126"/>
      <c r="P18" s="126"/>
      <c r="Q18" s="126"/>
    </row>
    <row r="19" spans="1:17" ht="12.75">
      <c r="A19" s="55" t="s">
        <v>15</v>
      </c>
      <c r="B19" s="7">
        <v>39227286</v>
      </c>
      <c r="C19" s="37">
        <v>1.07E-11</v>
      </c>
      <c r="D19" s="34">
        <f t="shared" si="0"/>
        <v>4.236549943776627E-13</v>
      </c>
      <c r="E19" s="43">
        <f t="shared" si="1"/>
        <v>3.711217750748325E-09</v>
      </c>
      <c r="F19" s="126"/>
      <c r="G19" s="126"/>
      <c r="H19" s="126"/>
      <c r="I19" s="126"/>
      <c r="J19" s="126"/>
      <c r="K19" s="126"/>
      <c r="L19" s="126"/>
      <c r="M19" s="126"/>
      <c r="N19" s="126"/>
      <c r="O19" s="126"/>
      <c r="P19" s="126"/>
      <c r="Q19" s="126"/>
    </row>
    <row r="20" spans="1:17" ht="12.75">
      <c r="A20" s="8" t="s">
        <v>16</v>
      </c>
      <c r="B20" s="7">
        <v>70648269</v>
      </c>
      <c r="C20" s="37">
        <v>1.41E-11</v>
      </c>
      <c r="D20" s="34">
        <f t="shared" si="0"/>
        <v>5.582743383855181E-13</v>
      </c>
      <c r="E20" s="43">
        <f t="shared" si="1"/>
        <v>4.890483204257139E-09</v>
      </c>
      <c r="F20" s="126"/>
      <c r="G20" s="126"/>
      <c r="H20" s="126"/>
      <c r="I20" s="126"/>
      <c r="J20" s="126"/>
      <c r="K20" s="126"/>
      <c r="L20" s="126"/>
      <c r="M20" s="126"/>
      <c r="N20" s="126"/>
      <c r="O20" s="126"/>
      <c r="P20" s="126"/>
      <c r="Q20" s="126"/>
    </row>
    <row r="21" spans="1:17" ht="12.75">
      <c r="A21" s="8" t="s">
        <v>17</v>
      </c>
      <c r="B21" s="7">
        <v>55673897</v>
      </c>
      <c r="C21" s="37">
        <v>1.36E-11</v>
      </c>
      <c r="D21" s="34">
        <f t="shared" si="0"/>
        <v>5.384773760314218E-13</v>
      </c>
      <c r="E21" s="43">
        <f t="shared" si="1"/>
        <v>4.717061814035255E-09</v>
      </c>
      <c r="F21" s="126"/>
      <c r="G21" s="126"/>
      <c r="H21" s="126"/>
      <c r="I21" s="126"/>
      <c r="J21" s="126"/>
      <c r="K21" s="126"/>
      <c r="L21" s="126"/>
      <c r="M21" s="126"/>
      <c r="N21" s="126"/>
      <c r="O21" s="126"/>
      <c r="P21" s="126"/>
      <c r="Q21" s="126"/>
    </row>
    <row r="22" spans="1:17" ht="12.75">
      <c r="A22" s="13" t="s">
        <v>18</v>
      </c>
      <c r="B22" s="7">
        <v>57653857</v>
      </c>
      <c r="C22" s="37">
        <v>9.66E-12</v>
      </c>
      <c r="D22" s="34">
        <f t="shared" si="0"/>
        <v>3.8247731268114227E-13</v>
      </c>
      <c r="E22" s="43">
        <f t="shared" si="1"/>
        <v>3.350501259086806E-09</v>
      </c>
      <c r="F22" s="126"/>
      <c r="G22" s="126"/>
      <c r="H22" s="126"/>
      <c r="I22" s="126"/>
      <c r="J22" s="126"/>
      <c r="K22" s="126"/>
      <c r="L22" s="126"/>
      <c r="M22" s="126"/>
      <c r="N22" s="126"/>
      <c r="O22" s="126"/>
      <c r="P22" s="126"/>
      <c r="Q22" s="126"/>
    </row>
    <row r="23" spans="1:17" ht="12.75">
      <c r="A23" s="55" t="s">
        <v>19</v>
      </c>
      <c r="B23" s="7">
        <v>57117449</v>
      </c>
      <c r="C23" s="37">
        <v>9.01E-12</v>
      </c>
      <c r="D23" s="34">
        <f t="shared" si="0"/>
        <v>3.5674126162081694E-13</v>
      </c>
      <c r="E23" s="43">
        <f t="shared" si="1"/>
        <v>3.1250534517983564E-09</v>
      </c>
      <c r="F23" s="126"/>
      <c r="G23" s="126"/>
      <c r="H23" s="126"/>
      <c r="I23" s="126"/>
      <c r="J23" s="126"/>
      <c r="K23" s="126"/>
      <c r="L23" s="126"/>
      <c r="M23" s="126"/>
      <c r="N23" s="126"/>
      <c r="O23" s="126"/>
      <c r="P23" s="126"/>
      <c r="Q23" s="126"/>
    </row>
    <row r="24" spans="1:17" ht="12.75">
      <c r="A24" s="8" t="s">
        <v>20</v>
      </c>
      <c r="B24" s="7">
        <v>40321764</v>
      </c>
      <c r="C24" s="37">
        <v>6.6E-12</v>
      </c>
      <c r="D24" s="34">
        <f t="shared" si="0"/>
        <v>2.6131990307407234E-13</v>
      </c>
      <c r="E24" s="43">
        <f t="shared" si="1"/>
        <v>2.2891623509288737E-09</v>
      </c>
      <c r="F24" s="126"/>
      <c r="G24" s="126"/>
      <c r="H24" s="126"/>
      <c r="I24" s="126"/>
      <c r="J24" s="126"/>
      <c r="K24" s="126"/>
      <c r="L24" s="126"/>
      <c r="M24" s="126"/>
      <c r="N24" s="126"/>
      <c r="O24" s="126"/>
      <c r="P24" s="126"/>
      <c r="Q24" s="126"/>
    </row>
    <row r="25" spans="1:17" ht="12.75">
      <c r="A25" s="55" t="s">
        <v>21</v>
      </c>
      <c r="B25" s="7">
        <v>57117416</v>
      </c>
      <c r="C25" s="37">
        <v>1.07E-11</v>
      </c>
      <c r="D25" s="34">
        <f t="shared" si="0"/>
        <v>4.236549943776627E-13</v>
      </c>
      <c r="E25" s="43">
        <f t="shared" si="1"/>
        <v>3.711217750748325E-09</v>
      </c>
      <c r="F25" s="126"/>
      <c r="G25" s="126"/>
      <c r="H25" s="126"/>
      <c r="I25" s="126"/>
      <c r="J25" s="126"/>
      <c r="K25" s="126"/>
      <c r="L25" s="126"/>
      <c r="M25" s="126"/>
      <c r="N25" s="126"/>
      <c r="O25" s="126"/>
      <c r="P25" s="126"/>
      <c r="Q25" s="126"/>
    </row>
    <row r="26" spans="1:17" ht="12.75">
      <c r="A26" s="8" t="s">
        <v>22</v>
      </c>
      <c r="B26" s="7">
        <v>19408743</v>
      </c>
      <c r="C26" s="37">
        <v>9.38E-12</v>
      </c>
      <c r="D26" s="34">
        <f t="shared" si="0"/>
        <v>3.7139101376284824E-13</v>
      </c>
      <c r="E26" s="43">
        <f t="shared" si="1"/>
        <v>3.2533852805625504E-09</v>
      </c>
      <c r="F26" s="126"/>
      <c r="G26" s="126"/>
      <c r="H26" s="126"/>
      <c r="I26" s="126"/>
      <c r="J26" s="126"/>
      <c r="K26" s="126"/>
      <c r="L26" s="126"/>
      <c r="M26" s="126"/>
      <c r="N26" s="126"/>
      <c r="O26" s="126"/>
      <c r="P26" s="126"/>
      <c r="Q26" s="126"/>
    </row>
    <row r="27" spans="1:17" ht="12.75">
      <c r="A27" s="13" t="s">
        <v>23</v>
      </c>
      <c r="B27" s="7">
        <v>72918219</v>
      </c>
      <c r="C27" s="37">
        <v>1.14E-11</v>
      </c>
      <c r="D27" s="34">
        <f t="shared" si="0"/>
        <v>4.513707416733977E-13</v>
      </c>
      <c r="E27" s="43">
        <f t="shared" si="1"/>
        <v>3.954007697058964E-09</v>
      </c>
      <c r="F27" s="126"/>
      <c r="G27" s="126"/>
      <c r="H27" s="126"/>
      <c r="I27" s="126"/>
      <c r="J27" s="126"/>
      <c r="K27" s="126"/>
      <c r="L27" s="126"/>
      <c r="M27" s="126"/>
      <c r="N27" s="126"/>
      <c r="O27" s="126"/>
      <c r="P27" s="126"/>
      <c r="Q27" s="126"/>
    </row>
    <row r="28" spans="1:17" ht="12.75">
      <c r="A28" s="8" t="s">
        <v>24</v>
      </c>
      <c r="B28" s="7">
        <v>60851345</v>
      </c>
      <c r="C28" s="37">
        <v>1.32E-11</v>
      </c>
      <c r="D28" s="34">
        <f t="shared" si="0"/>
        <v>5.226398061481447E-13</v>
      </c>
      <c r="E28" s="43">
        <f t="shared" si="1"/>
        <v>4.578324701857747E-09</v>
      </c>
      <c r="F28" s="126"/>
      <c r="G28" s="126"/>
      <c r="H28" s="126"/>
      <c r="I28" s="126"/>
      <c r="J28" s="126"/>
      <c r="K28" s="126"/>
      <c r="L28" s="126"/>
      <c r="M28" s="126"/>
      <c r="N28" s="126"/>
      <c r="O28" s="126"/>
      <c r="P28" s="126"/>
      <c r="Q28" s="126"/>
    </row>
    <row r="29" spans="1:17" ht="12.75">
      <c r="A29" s="8" t="s">
        <v>25</v>
      </c>
      <c r="B29" s="7">
        <v>57117314</v>
      </c>
      <c r="C29" s="37">
        <v>1.04E-11</v>
      </c>
      <c r="D29" s="34">
        <f t="shared" si="0"/>
        <v>4.1177681696520487E-13</v>
      </c>
      <c r="E29" s="43">
        <f t="shared" si="1"/>
        <v>3.6071649166151945E-09</v>
      </c>
      <c r="F29" s="126"/>
      <c r="G29" s="126"/>
      <c r="H29" s="126"/>
      <c r="I29" s="126"/>
      <c r="J29" s="126"/>
      <c r="K29" s="126"/>
      <c r="L29" s="126"/>
      <c r="M29" s="126"/>
      <c r="N29" s="126"/>
      <c r="O29" s="126"/>
      <c r="P29" s="126"/>
      <c r="Q29" s="126"/>
    </row>
    <row r="30" spans="1:17" ht="12.75">
      <c r="A30" s="52" t="s">
        <v>85</v>
      </c>
      <c r="B30" s="53">
        <v>1746016</v>
      </c>
      <c r="C30" s="37">
        <v>1.36E-11</v>
      </c>
      <c r="D30" s="34">
        <f t="shared" si="0"/>
        <v>5.384773760314218E-13</v>
      </c>
      <c r="E30" s="43">
        <f t="shared" si="1"/>
        <v>4.717061814035255E-09</v>
      </c>
      <c r="F30" s="126"/>
      <c r="G30" s="126"/>
      <c r="H30" s="126"/>
      <c r="I30" s="126"/>
      <c r="J30" s="126"/>
      <c r="K30" s="126"/>
      <c r="L30" s="126"/>
      <c r="M30" s="126"/>
      <c r="N30" s="126"/>
      <c r="O30" s="126"/>
      <c r="P30" s="126"/>
      <c r="Q30" s="126"/>
    </row>
    <row r="31" spans="1:17" ht="12.75">
      <c r="A31" s="8" t="s">
        <v>26</v>
      </c>
      <c r="B31" s="7">
        <v>51207319</v>
      </c>
      <c r="C31" s="37">
        <v>8.81E-12</v>
      </c>
      <c r="D31" s="34">
        <f t="shared" si="0"/>
        <v>3.4882247667917835E-13</v>
      </c>
      <c r="E31" s="43">
        <f t="shared" si="1"/>
        <v>3.0556848957096026E-09</v>
      </c>
      <c r="F31" s="126"/>
      <c r="G31" s="126"/>
      <c r="H31" s="126"/>
      <c r="I31" s="126"/>
      <c r="J31" s="126"/>
      <c r="K31" s="126"/>
      <c r="L31" s="126"/>
      <c r="M31" s="126"/>
      <c r="N31" s="126"/>
      <c r="O31" s="126"/>
      <c r="P31" s="126"/>
      <c r="Q31" s="126"/>
    </row>
    <row r="32" spans="1:17" ht="12.75">
      <c r="A32" s="49" t="s">
        <v>81</v>
      </c>
      <c r="B32" s="61">
        <v>91576</v>
      </c>
      <c r="C32" s="37">
        <v>1.76E-07</v>
      </c>
      <c r="D32" s="34">
        <f t="shared" si="0"/>
        <v>6.968530748641929E-09</v>
      </c>
      <c r="E32" s="43">
        <f t="shared" si="1"/>
        <v>6.10443293581033E-05</v>
      </c>
      <c r="F32" s="126"/>
      <c r="G32" s="126"/>
      <c r="H32" s="126"/>
      <c r="I32" s="126"/>
      <c r="J32" s="126"/>
      <c r="K32" s="126"/>
      <c r="L32" s="126"/>
      <c r="M32" s="126"/>
      <c r="N32" s="126"/>
      <c r="O32" s="126"/>
      <c r="P32" s="126"/>
      <c r="Q32" s="126"/>
    </row>
    <row r="33" spans="1:17" ht="12.75">
      <c r="A33" s="50" t="s">
        <v>82</v>
      </c>
      <c r="B33" s="36">
        <v>208968</v>
      </c>
      <c r="C33" s="37">
        <v>1.26E-08</v>
      </c>
      <c r="D33" s="34">
        <f t="shared" si="0"/>
        <v>4.98883451323229E-10</v>
      </c>
      <c r="E33" s="43">
        <f t="shared" si="1"/>
        <v>4.3702190335914865E-06</v>
      </c>
      <c r="F33" s="126"/>
      <c r="G33" s="126"/>
      <c r="H33" s="126"/>
      <c r="I33" s="126"/>
      <c r="J33" s="126"/>
      <c r="K33" s="126"/>
      <c r="L33" s="126"/>
      <c r="M33" s="126"/>
      <c r="N33" s="126"/>
      <c r="O33" s="126"/>
      <c r="P33" s="126"/>
      <c r="Q33" s="126"/>
    </row>
    <row r="34" spans="1:17" ht="12.75">
      <c r="A34" s="38" t="s">
        <v>49</v>
      </c>
      <c r="B34" s="58">
        <v>83329</v>
      </c>
      <c r="C34" s="37">
        <v>5.21E-08</v>
      </c>
      <c r="D34" s="34">
        <f t="shared" si="0"/>
        <v>2.0628434772968437E-09</v>
      </c>
      <c r="E34" s="43">
        <f t="shared" si="1"/>
        <v>1.8070508861120353E-05</v>
      </c>
      <c r="F34" s="126"/>
      <c r="G34" s="126"/>
      <c r="H34" s="126"/>
      <c r="I34" s="126"/>
      <c r="J34" s="126"/>
      <c r="K34" s="126"/>
      <c r="L34" s="126"/>
      <c r="M34" s="126"/>
      <c r="N34" s="126"/>
      <c r="O34" s="126"/>
      <c r="P34" s="126"/>
      <c r="Q34" s="126"/>
    </row>
    <row r="35" spans="1:17" ht="12.75">
      <c r="A35" s="8" t="s">
        <v>27</v>
      </c>
      <c r="B35" s="7">
        <v>75070</v>
      </c>
      <c r="C35" s="37">
        <v>0.000208</v>
      </c>
      <c r="D35" s="34">
        <f t="shared" si="0"/>
        <v>8.235536339304097E-06</v>
      </c>
      <c r="E35" s="43">
        <f t="shared" si="1"/>
        <v>0.07214329833230389</v>
      </c>
      <c r="F35" s="126"/>
      <c r="G35" s="126"/>
      <c r="H35" s="126"/>
      <c r="I35" s="126"/>
      <c r="J35" s="126"/>
      <c r="K35" s="126"/>
      <c r="L35" s="126"/>
      <c r="M35" s="126"/>
      <c r="N35" s="126"/>
      <c r="O35" s="126"/>
      <c r="P35" s="126"/>
      <c r="Q35" s="126"/>
    </row>
    <row r="36" spans="1:17" ht="12.75">
      <c r="A36" s="8" t="s">
        <v>28</v>
      </c>
      <c r="B36" s="7">
        <v>107028</v>
      </c>
      <c r="C36" s="37">
        <v>4.34E-05</v>
      </c>
      <c r="D36" s="34">
        <f t="shared" si="0"/>
        <v>1.7183763323355665E-06</v>
      </c>
      <c r="E36" s="43">
        <f t="shared" si="1"/>
        <v>0.015052976671259563</v>
      </c>
      <c r="F36" s="126"/>
      <c r="G36" s="126"/>
      <c r="H36" s="126"/>
      <c r="I36" s="126"/>
      <c r="J36" s="126"/>
      <c r="K36" s="126"/>
      <c r="L36" s="126"/>
      <c r="M36" s="126"/>
      <c r="N36" s="126"/>
      <c r="O36" s="126"/>
      <c r="P36" s="126"/>
      <c r="Q36" s="126"/>
    </row>
    <row r="37" spans="1:17" ht="12.75">
      <c r="A37" s="51" t="s">
        <v>73</v>
      </c>
      <c r="B37" s="62">
        <v>7429905</v>
      </c>
      <c r="C37" s="37">
        <v>0.00249</v>
      </c>
      <c r="D37" s="34">
        <f t="shared" si="0"/>
        <v>9.858887252340002E-05</v>
      </c>
      <c r="E37" s="43">
        <f t="shared" si="1"/>
        <v>0.8636385233049841</v>
      </c>
      <c r="F37" s="126"/>
      <c r="G37" s="126"/>
      <c r="H37" s="126"/>
      <c r="I37" s="126"/>
      <c r="J37" s="126"/>
      <c r="K37" s="126"/>
      <c r="L37" s="126"/>
      <c r="M37" s="126"/>
      <c r="N37" s="126"/>
      <c r="O37" s="126"/>
      <c r="P37" s="126"/>
      <c r="Q37" s="126"/>
    </row>
    <row r="38" spans="1:17" ht="12.75">
      <c r="A38" s="54" t="s">
        <v>83</v>
      </c>
      <c r="B38" s="36">
        <v>7664417</v>
      </c>
      <c r="C38" s="37">
        <v>0.043</v>
      </c>
      <c r="D38" s="34">
        <f t="shared" si="0"/>
        <v>0.0017025387624522892</v>
      </c>
      <c r="E38" s="43">
        <f t="shared" si="1"/>
        <v>14.914239559082054</v>
      </c>
      <c r="F38" s="126"/>
      <c r="G38" s="126"/>
      <c r="H38" s="126"/>
      <c r="I38" s="126"/>
      <c r="J38" s="126"/>
      <c r="K38" s="126"/>
      <c r="L38" s="126"/>
      <c r="M38" s="126"/>
      <c r="N38" s="126"/>
      <c r="O38" s="126"/>
      <c r="P38" s="126"/>
      <c r="Q38" s="126"/>
    </row>
    <row r="39" spans="1:17" ht="12.75">
      <c r="A39" s="13" t="s">
        <v>29</v>
      </c>
      <c r="B39" s="7">
        <v>120127</v>
      </c>
      <c r="C39" s="37">
        <v>2.4E-08</v>
      </c>
      <c r="D39" s="34">
        <f t="shared" si="0"/>
        <v>9.502541929966267E-10</v>
      </c>
      <c r="E39" s="43">
        <f t="shared" si="1"/>
        <v>8.32422673065045E-06</v>
      </c>
      <c r="F39" s="126"/>
      <c r="G39" s="126"/>
      <c r="H39" s="126"/>
      <c r="I39" s="126"/>
      <c r="J39" s="126"/>
      <c r="K39" s="126"/>
      <c r="L39" s="126"/>
      <c r="M39" s="126"/>
      <c r="N39" s="126"/>
      <c r="O39" s="126"/>
      <c r="P39" s="126"/>
      <c r="Q39" s="126"/>
    </row>
    <row r="40" spans="1:17" ht="12.75">
      <c r="A40" s="38" t="s">
        <v>50</v>
      </c>
      <c r="B40" s="58">
        <v>7440360</v>
      </c>
      <c r="C40" s="37">
        <v>6.25E-05</v>
      </c>
      <c r="D40" s="34">
        <f t="shared" si="0"/>
        <v>2.474620294262049E-06</v>
      </c>
      <c r="E40" s="43">
        <f t="shared" si="1"/>
        <v>0.021677673777735548</v>
      </c>
      <c r="F40" s="126"/>
      <c r="G40" s="126"/>
      <c r="H40" s="126"/>
      <c r="I40" s="126"/>
      <c r="J40" s="126"/>
      <c r="K40" s="126"/>
      <c r="L40" s="126"/>
      <c r="M40" s="126"/>
      <c r="N40" s="126"/>
      <c r="O40" s="126"/>
      <c r="P40" s="126"/>
      <c r="Q40" s="126"/>
    </row>
    <row r="41" spans="1:17" ht="12.75">
      <c r="A41" s="8" t="s">
        <v>30</v>
      </c>
      <c r="B41" s="7">
        <v>7440382</v>
      </c>
      <c r="C41" s="37">
        <v>4.3E-06</v>
      </c>
      <c r="D41" s="34">
        <f t="shared" si="0"/>
        <v>1.7025387624522897E-07</v>
      </c>
      <c r="E41" s="43">
        <f t="shared" si="1"/>
        <v>0.0014914239559082056</v>
      </c>
      <c r="F41" s="126"/>
      <c r="G41" s="126"/>
      <c r="H41" s="126"/>
      <c r="I41" s="126"/>
      <c r="J41" s="126"/>
      <c r="K41" s="126"/>
      <c r="L41" s="126"/>
      <c r="M41" s="126"/>
      <c r="N41" s="126"/>
      <c r="O41" s="126"/>
      <c r="P41" s="126"/>
      <c r="Q41" s="126"/>
    </row>
    <row r="42" spans="1:17" ht="12.75">
      <c r="A42" s="38" t="s">
        <v>51</v>
      </c>
      <c r="B42" s="58">
        <v>7440393</v>
      </c>
      <c r="C42" s="37">
        <v>5.56E-05</v>
      </c>
      <c r="D42" s="34">
        <f t="shared" si="0"/>
        <v>2.2014222137755186E-06</v>
      </c>
      <c r="E42" s="43">
        <f t="shared" si="1"/>
        <v>0.019284458592673543</v>
      </c>
      <c r="F42" s="126"/>
      <c r="G42" s="126"/>
      <c r="H42" s="126"/>
      <c r="I42" s="126"/>
      <c r="J42" s="126"/>
      <c r="K42" s="126"/>
      <c r="L42" s="126"/>
      <c r="M42" s="126"/>
      <c r="N42" s="126"/>
      <c r="O42" s="126"/>
      <c r="P42" s="126"/>
      <c r="Q42" s="126"/>
    </row>
    <row r="43" spans="1:17" ht="12.75">
      <c r="A43" s="8" t="s">
        <v>31</v>
      </c>
      <c r="B43" s="7">
        <v>56553</v>
      </c>
      <c r="C43" s="37">
        <v>1.26E-08</v>
      </c>
      <c r="D43" s="34">
        <f t="shared" si="0"/>
        <v>4.98883451323229E-10</v>
      </c>
      <c r="E43" s="43">
        <f t="shared" si="1"/>
        <v>4.3702190335914865E-06</v>
      </c>
      <c r="F43" s="126"/>
      <c r="G43" s="126"/>
      <c r="H43" s="126"/>
      <c r="I43" s="126"/>
      <c r="J43" s="126"/>
      <c r="K43" s="126"/>
      <c r="L43" s="126"/>
      <c r="M43" s="126"/>
      <c r="N43" s="126"/>
      <c r="O43" s="126"/>
      <c r="P43" s="126"/>
      <c r="Q43" s="126"/>
    </row>
    <row r="44" spans="1:17" ht="12.75">
      <c r="A44" s="8" t="s">
        <v>32</v>
      </c>
      <c r="B44" s="7">
        <v>71432</v>
      </c>
      <c r="C44" s="37">
        <v>7E-05</v>
      </c>
      <c r="D44" s="34">
        <f t="shared" si="0"/>
        <v>2.7715747295734942E-06</v>
      </c>
      <c r="E44" s="43">
        <f t="shared" si="1"/>
        <v>0.02427899463106381</v>
      </c>
      <c r="F44" s="126"/>
      <c r="G44" s="126"/>
      <c r="H44" s="126"/>
      <c r="I44" s="126"/>
      <c r="J44" s="126"/>
      <c r="K44" s="126"/>
      <c r="L44" s="126"/>
      <c r="M44" s="126"/>
      <c r="N44" s="126"/>
      <c r="O44" s="126"/>
      <c r="P44" s="126"/>
      <c r="Q44" s="126"/>
    </row>
    <row r="45" spans="1:17" ht="14.25" customHeight="1">
      <c r="A45" s="8" t="s">
        <v>33</v>
      </c>
      <c r="B45" s="7">
        <v>205992</v>
      </c>
      <c r="C45" s="37">
        <v>1.26E-08</v>
      </c>
      <c r="D45" s="34">
        <f t="shared" si="0"/>
        <v>4.98883451323229E-10</v>
      </c>
      <c r="E45" s="43">
        <f t="shared" si="1"/>
        <v>4.3702190335914865E-06</v>
      </c>
      <c r="F45" s="126"/>
      <c r="G45" s="126"/>
      <c r="H45" s="126"/>
      <c r="I45" s="126"/>
      <c r="J45" s="126"/>
      <c r="K45" s="126"/>
      <c r="L45" s="126"/>
      <c r="M45" s="126"/>
      <c r="N45" s="126"/>
      <c r="O45" s="126"/>
      <c r="P45" s="126"/>
      <c r="Q45" s="126"/>
    </row>
    <row r="46" spans="1:17" ht="12.75">
      <c r="A46" s="38" t="s">
        <v>52</v>
      </c>
      <c r="B46" s="58">
        <v>191242</v>
      </c>
      <c r="C46" s="37">
        <v>1.26E-08</v>
      </c>
      <c r="D46" s="34">
        <f t="shared" si="0"/>
        <v>4.98883451323229E-10</v>
      </c>
      <c r="E46" s="43">
        <f t="shared" si="1"/>
        <v>4.3702190335914865E-06</v>
      </c>
      <c r="F46" s="126"/>
      <c r="G46" s="126"/>
      <c r="H46" s="126"/>
      <c r="I46" s="126"/>
      <c r="J46" s="126"/>
      <c r="K46" s="126"/>
      <c r="L46" s="126"/>
      <c r="M46" s="126"/>
      <c r="N46" s="126"/>
      <c r="O46" s="126"/>
      <c r="P46" s="126"/>
      <c r="Q46" s="126"/>
    </row>
    <row r="47" spans="1:17" ht="12.75">
      <c r="A47" s="8" t="s">
        <v>34</v>
      </c>
      <c r="B47" s="7">
        <v>207089</v>
      </c>
      <c r="C47" s="37">
        <v>1.26E-08</v>
      </c>
      <c r="D47" s="34">
        <f t="shared" si="0"/>
        <v>4.98883451323229E-10</v>
      </c>
      <c r="E47" s="43">
        <f t="shared" si="1"/>
        <v>4.3702190335914865E-06</v>
      </c>
      <c r="F47" s="126"/>
      <c r="G47" s="126"/>
      <c r="H47" s="126"/>
      <c r="I47" s="126"/>
      <c r="J47" s="126"/>
      <c r="K47" s="126"/>
      <c r="L47" s="126"/>
      <c r="M47" s="126"/>
      <c r="N47" s="126"/>
      <c r="O47" s="126"/>
      <c r="P47" s="126"/>
      <c r="Q47" s="126"/>
    </row>
    <row r="48" spans="1:17" ht="12.75">
      <c r="A48" s="54" t="s">
        <v>74</v>
      </c>
      <c r="B48" s="36">
        <v>50328</v>
      </c>
      <c r="C48" s="37">
        <v>1.26E-08</v>
      </c>
      <c r="D48" s="34">
        <f t="shared" si="0"/>
        <v>4.98883451323229E-10</v>
      </c>
      <c r="E48" s="43">
        <f t="shared" si="1"/>
        <v>4.3702190335914865E-06</v>
      </c>
      <c r="F48" s="126"/>
      <c r="G48" s="126"/>
      <c r="H48" s="126"/>
      <c r="I48" s="126"/>
      <c r="J48" s="126"/>
      <c r="K48" s="126"/>
      <c r="L48" s="126"/>
      <c r="M48" s="126"/>
      <c r="N48" s="126"/>
      <c r="O48" s="126"/>
      <c r="P48" s="126"/>
      <c r="Q48" s="126"/>
    </row>
    <row r="49" spans="1:17" ht="12.75">
      <c r="A49" s="56" t="s">
        <v>84</v>
      </c>
      <c r="B49" s="62">
        <v>192972</v>
      </c>
      <c r="C49" s="37">
        <v>1.26E-08</v>
      </c>
      <c r="D49" s="34">
        <f t="shared" si="0"/>
        <v>4.98883451323229E-10</v>
      </c>
      <c r="E49" s="43">
        <f t="shared" si="1"/>
        <v>4.3702190335914865E-06</v>
      </c>
      <c r="F49" s="126"/>
      <c r="G49" s="126"/>
      <c r="H49" s="126"/>
      <c r="I49" s="126"/>
      <c r="J49" s="126"/>
      <c r="K49" s="126"/>
      <c r="L49" s="126"/>
      <c r="M49" s="126"/>
      <c r="N49" s="126"/>
      <c r="O49" s="126"/>
      <c r="P49" s="126"/>
      <c r="Q49" s="126"/>
    </row>
    <row r="50" spans="1:17" ht="12.75">
      <c r="A50" s="8" t="s">
        <v>35</v>
      </c>
      <c r="B50" s="7">
        <v>7440417</v>
      </c>
      <c r="C50" s="37">
        <v>8.1E-07</v>
      </c>
      <c r="D50" s="34">
        <f t="shared" si="0"/>
        <v>3.207107901363615E-08</v>
      </c>
      <c r="E50" s="43">
        <f t="shared" si="1"/>
        <v>0.00028094265215945264</v>
      </c>
      <c r="F50" s="126"/>
      <c r="G50" s="126"/>
      <c r="H50" s="126"/>
      <c r="I50" s="126"/>
      <c r="J50" s="126"/>
      <c r="K50" s="126"/>
      <c r="L50" s="126"/>
      <c r="M50" s="126"/>
      <c r="N50" s="126"/>
      <c r="O50" s="126"/>
      <c r="P50" s="126"/>
      <c r="Q50" s="126"/>
    </row>
    <row r="51" spans="1:17" ht="12.75">
      <c r="A51" s="8" t="s">
        <v>36</v>
      </c>
      <c r="B51" s="7">
        <v>7440439</v>
      </c>
      <c r="C51" s="37">
        <v>4.36E-07</v>
      </c>
      <c r="D51" s="34">
        <f t="shared" si="0"/>
        <v>1.726295117277205E-08</v>
      </c>
      <c r="E51" s="43">
        <f t="shared" si="1"/>
        <v>0.00015122345227348315</v>
      </c>
      <c r="F51" s="126"/>
      <c r="G51" s="126"/>
      <c r="H51" s="126"/>
      <c r="I51" s="126"/>
      <c r="J51" s="126"/>
      <c r="K51" s="126"/>
      <c r="L51" s="126"/>
      <c r="M51" s="126"/>
      <c r="N51" s="126"/>
      <c r="O51" s="126"/>
      <c r="P51" s="126"/>
      <c r="Q51" s="126"/>
    </row>
    <row r="52" spans="1:17" ht="15.75" customHeight="1">
      <c r="A52" s="38" t="s">
        <v>53</v>
      </c>
      <c r="B52" s="58">
        <v>7440473</v>
      </c>
      <c r="C52" s="37">
        <v>8.4E-06</v>
      </c>
      <c r="D52" s="34">
        <f t="shared" si="0"/>
        <v>3.325889675488193E-07</v>
      </c>
      <c r="E52" s="43">
        <f t="shared" si="1"/>
        <v>0.002913479355727657</v>
      </c>
      <c r="F52" s="126"/>
      <c r="G52" s="126"/>
      <c r="H52" s="126"/>
      <c r="I52" s="126"/>
      <c r="J52" s="126"/>
      <c r="K52" s="126"/>
      <c r="L52" s="126"/>
      <c r="M52" s="126"/>
      <c r="N52" s="126"/>
      <c r="O52" s="126"/>
      <c r="P52" s="126"/>
      <c r="Q52" s="126"/>
    </row>
    <row r="53" spans="1:17" ht="15.75" customHeight="1">
      <c r="A53" s="8" t="s">
        <v>37</v>
      </c>
      <c r="B53" s="7">
        <v>218019</v>
      </c>
      <c r="C53" s="37">
        <v>1.88E-08</v>
      </c>
      <c r="D53" s="34">
        <f t="shared" si="0"/>
        <v>7.443657845140242E-10</v>
      </c>
      <c r="E53" s="43">
        <f t="shared" si="1"/>
        <v>6.520644272342852E-06</v>
      </c>
      <c r="F53" s="126"/>
      <c r="G53" s="126"/>
      <c r="H53" s="126"/>
      <c r="I53" s="126"/>
      <c r="J53" s="126"/>
      <c r="K53" s="126"/>
      <c r="L53" s="126"/>
      <c r="M53" s="126"/>
      <c r="N53" s="126"/>
      <c r="O53" s="126"/>
      <c r="P53" s="126"/>
      <c r="Q53" s="126"/>
    </row>
    <row r="54" spans="1:17" ht="12.75">
      <c r="A54" s="38" t="s">
        <v>54</v>
      </c>
      <c r="B54" s="58">
        <v>7440484</v>
      </c>
      <c r="C54" s="37">
        <v>8.6E-06</v>
      </c>
      <c r="D54" s="34">
        <f t="shared" si="0"/>
        <v>3.4050775249045793E-07</v>
      </c>
      <c r="E54" s="43">
        <f t="shared" si="1"/>
        <v>0.0029828479118164113</v>
      </c>
      <c r="F54" s="126"/>
      <c r="G54" s="126"/>
      <c r="H54" s="126"/>
      <c r="I54" s="126"/>
      <c r="J54" s="126"/>
      <c r="K54" s="126"/>
      <c r="L54" s="126"/>
      <c r="M54" s="126"/>
      <c r="N54" s="126"/>
      <c r="O54" s="126"/>
      <c r="P54" s="126"/>
      <c r="Q54" s="126"/>
    </row>
    <row r="55" spans="1:17" ht="12.75">
      <c r="A55" s="8" t="s">
        <v>38</v>
      </c>
      <c r="B55" s="7">
        <v>7440508</v>
      </c>
      <c r="C55" s="37">
        <v>1.68E-05</v>
      </c>
      <c r="D55" s="34">
        <f t="shared" si="0"/>
        <v>6.651779350976386E-07</v>
      </c>
      <c r="E55" s="43">
        <f t="shared" si="1"/>
        <v>0.005826958711455314</v>
      </c>
      <c r="F55" s="126"/>
      <c r="G55" s="126"/>
      <c r="H55" s="126"/>
      <c r="I55" s="126"/>
      <c r="J55" s="126"/>
      <c r="K55" s="126"/>
      <c r="L55" s="126"/>
      <c r="M55" s="126"/>
      <c r="N55" s="126"/>
      <c r="O55" s="126"/>
      <c r="P55" s="126"/>
      <c r="Q55" s="126"/>
    </row>
    <row r="56" spans="1:17" ht="12.75">
      <c r="A56" s="8" t="s">
        <v>39</v>
      </c>
      <c r="B56" s="7">
        <v>53703</v>
      </c>
      <c r="C56" s="37">
        <v>1.26E-08</v>
      </c>
      <c r="D56" s="34">
        <f t="shared" si="0"/>
        <v>4.98883451323229E-10</v>
      </c>
      <c r="E56" s="43">
        <f t="shared" si="1"/>
        <v>4.3702190335914865E-06</v>
      </c>
      <c r="F56" s="126"/>
      <c r="G56" s="126"/>
      <c r="H56" s="126"/>
      <c r="I56" s="126"/>
      <c r="J56" s="126"/>
      <c r="K56" s="126"/>
      <c r="L56" s="126"/>
      <c r="M56" s="126"/>
      <c r="N56" s="126"/>
      <c r="O56" s="126"/>
      <c r="P56" s="126"/>
      <c r="Q56" s="126"/>
    </row>
    <row r="57" spans="1:17" ht="12.75">
      <c r="A57" s="29" t="s">
        <v>55</v>
      </c>
      <c r="B57" s="58">
        <v>206440</v>
      </c>
      <c r="C57" s="37">
        <v>5.94E-08</v>
      </c>
      <c r="D57" s="34">
        <f t="shared" si="0"/>
        <v>2.3518791276666513E-09</v>
      </c>
      <c r="E57" s="43">
        <f t="shared" si="1"/>
        <v>2.0602461158359865E-05</v>
      </c>
      <c r="F57" s="126"/>
      <c r="G57" s="126"/>
      <c r="H57" s="126"/>
      <c r="I57" s="126"/>
      <c r="J57" s="126"/>
      <c r="K57" s="126"/>
      <c r="L57" s="126"/>
      <c r="M57" s="126"/>
      <c r="N57" s="126"/>
      <c r="O57" s="126"/>
      <c r="P57" s="126"/>
      <c r="Q57" s="126"/>
    </row>
    <row r="58" spans="1:17" ht="12.75">
      <c r="A58" s="38" t="s">
        <v>56</v>
      </c>
      <c r="B58" s="58">
        <v>86737</v>
      </c>
      <c r="C58" s="37">
        <v>8.22E-08</v>
      </c>
      <c r="D58" s="34">
        <f t="shared" si="0"/>
        <v>3.254620611013446E-09</v>
      </c>
      <c r="E58" s="43">
        <f t="shared" si="1"/>
        <v>2.8510476552477787E-05</v>
      </c>
      <c r="F58" s="126"/>
      <c r="G58" s="126"/>
      <c r="H58" s="126"/>
      <c r="I58" s="126"/>
      <c r="J58" s="126"/>
      <c r="K58" s="126"/>
      <c r="L58" s="126"/>
      <c r="M58" s="126"/>
      <c r="N58" s="126"/>
      <c r="O58" s="126"/>
      <c r="P58" s="126"/>
      <c r="Q58" s="126"/>
    </row>
    <row r="59" spans="1:17" ht="12.75">
      <c r="A59" s="55" t="s">
        <v>40</v>
      </c>
      <c r="B59" s="7">
        <v>50000</v>
      </c>
      <c r="C59" s="37">
        <v>0.000604</v>
      </c>
      <c r="D59" s="34">
        <f t="shared" si="0"/>
        <v>2.391473052374844E-05</v>
      </c>
      <c r="E59" s="43">
        <f t="shared" si="1"/>
        <v>0.20949303938803632</v>
      </c>
      <c r="F59" s="126"/>
      <c r="G59" s="126"/>
      <c r="H59" s="126"/>
      <c r="I59" s="126"/>
      <c r="J59" s="126"/>
      <c r="K59" s="126"/>
      <c r="L59" s="126"/>
      <c r="M59" s="126"/>
      <c r="N59" s="126"/>
      <c r="O59" s="126"/>
      <c r="P59" s="126"/>
      <c r="Q59" s="126"/>
    </row>
    <row r="60" spans="1:17" ht="12.75">
      <c r="A60" s="55" t="s">
        <v>97</v>
      </c>
      <c r="B60" s="7">
        <v>18540299</v>
      </c>
      <c r="C60" s="37">
        <v>4.2E-07</v>
      </c>
      <c r="D60" s="34">
        <f t="shared" si="0"/>
        <v>1.662944837744097E-08</v>
      </c>
      <c r="E60" s="43">
        <f t="shared" si="1"/>
        <v>0.00014567396778638288</v>
      </c>
      <c r="F60" s="126"/>
      <c r="G60" s="126"/>
      <c r="H60" s="126"/>
      <c r="I60" s="126"/>
      <c r="J60" s="126"/>
      <c r="K60" s="126"/>
      <c r="L60" s="126"/>
      <c r="M60" s="126"/>
      <c r="N60" s="126"/>
      <c r="O60" s="126"/>
      <c r="P60" s="126"/>
      <c r="Q60" s="126"/>
    </row>
    <row r="61" spans="1:17" ht="12.75">
      <c r="A61" s="54" t="s">
        <v>86</v>
      </c>
      <c r="B61" s="36">
        <v>7647010</v>
      </c>
      <c r="C61" s="37">
        <v>0.202</v>
      </c>
      <c r="D61" s="34">
        <f t="shared" si="0"/>
        <v>0.007997972791054941</v>
      </c>
      <c r="E61" s="43">
        <f t="shared" si="1"/>
        <v>70.0622416496413</v>
      </c>
      <c r="F61" s="126"/>
      <c r="G61" s="126"/>
      <c r="H61" s="126"/>
      <c r="I61" s="126"/>
      <c r="J61" s="126"/>
      <c r="K61" s="126"/>
      <c r="L61" s="126"/>
      <c r="M61" s="126"/>
      <c r="N61" s="126"/>
      <c r="O61" s="126"/>
      <c r="P61" s="126"/>
      <c r="Q61" s="126"/>
    </row>
    <row r="62" spans="1:17" ht="12.75">
      <c r="A62" s="54" t="s">
        <v>87</v>
      </c>
      <c r="B62" s="36">
        <v>7783064</v>
      </c>
      <c r="C62" s="37">
        <v>0.011</v>
      </c>
      <c r="D62" s="34">
        <f t="shared" si="0"/>
        <v>0.00043553317179012053</v>
      </c>
      <c r="E62" s="43">
        <f t="shared" si="1"/>
        <v>3.8152705848814557</v>
      </c>
      <c r="F62" s="126"/>
      <c r="G62" s="126"/>
      <c r="H62" s="126"/>
      <c r="I62" s="126"/>
      <c r="J62" s="126"/>
      <c r="K62" s="126"/>
      <c r="L62" s="126"/>
      <c r="M62" s="126"/>
      <c r="N62" s="126"/>
      <c r="O62" s="126"/>
      <c r="P62" s="126"/>
      <c r="Q62" s="126"/>
    </row>
    <row r="63" spans="1:17" ht="12.75">
      <c r="A63" s="35" t="s">
        <v>88</v>
      </c>
      <c r="B63" s="36">
        <v>193395</v>
      </c>
      <c r="C63" s="37">
        <v>1.26E-08</v>
      </c>
      <c r="D63" s="34">
        <f t="shared" si="0"/>
        <v>4.98883451323229E-10</v>
      </c>
      <c r="E63" s="43">
        <f t="shared" si="1"/>
        <v>4.3702190335914865E-06</v>
      </c>
      <c r="F63" s="126"/>
      <c r="G63" s="126"/>
      <c r="H63" s="126"/>
      <c r="I63" s="126"/>
      <c r="J63" s="126"/>
      <c r="K63" s="126"/>
      <c r="L63" s="126"/>
      <c r="M63" s="126"/>
      <c r="N63" s="126"/>
      <c r="O63" s="126"/>
      <c r="P63" s="126"/>
      <c r="Q63" s="126"/>
    </row>
    <row r="64" spans="1:17" ht="12.75">
      <c r="A64" s="35" t="s">
        <v>41</v>
      </c>
      <c r="B64" s="36">
        <v>7439921</v>
      </c>
      <c r="C64" s="37">
        <v>7.61E-06</v>
      </c>
      <c r="D64" s="34">
        <f t="shared" si="0"/>
        <v>3.0130976702934704E-07</v>
      </c>
      <c r="E64" s="43">
        <f t="shared" si="1"/>
        <v>0.00263947355917708</v>
      </c>
      <c r="F64" s="126"/>
      <c r="G64" s="126"/>
      <c r="H64" s="126"/>
      <c r="I64" s="126"/>
      <c r="J64" s="126"/>
      <c r="K64" s="126"/>
      <c r="L64" s="126"/>
      <c r="M64" s="126"/>
      <c r="N64" s="126"/>
      <c r="O64" s="126"/>
      <c r="P64" s="126"/>
      <c r="Q64" s="126"/>
    </row>
    <row r="65" spans="1:17" ht="12.75">
      <c r="A65" s="35" t="s">
        <v>42</v>
      </c>
      <c r="B65" s="36">
        <v>7439965</v>
      </c>
      <c r="C65" s="37">
        <v>4.7E-05</v>
      </c>
      <c r="D65" s="34">
        <f t="shared" si="0"/>
        <v>1.8609144612850604E-06</v>
      </c>
      <c r="E65" s="43">
        <f t="shared" si="1"/>
        <v>0.01630161068085713</v>
      </c>
      <c r="F65" s="126"/>
      <c r="G65" s="126"/>
      <c r="H65" s="126"/>
      <c r="I65" s="126"/>
      <c r="J65" s="126"/>
      <c r="K65" s="126"/>
      <c r="L65" s="126"/>
      <c r="M65" s="126"/>
      <c r="N65" s="126"/>
      <c r="O65" s="126"/>
      <c r="P65" s="126"/>
      <c r="Q65" s="126"/>
    </row>
    <row r="66" spans="1:17" ht="12.75">
      <c r="A66" s="35" t="s">
        <v>43</v>
      </c>
      <c r="B66" s="36">
        <v>7439976</v>
      </c>
      <c r="C66" s="37">
        <v>5.43E-06</v>
      </c>
      <c r="D66" s="34">
        <f t="shared" si="0"/>
        <v>2.1499501116548677E-07</v>
      </c>
      <c r="E66" s="43">
        <f t="shared" si="1"/>
        <v>0.0018833562978096642</v>
      </c>
      <c r="F66" s="126"/>
      <c r="G66" s="126"/>
      <c r="H66" s="126"/>
      <c r="I66" s="126"/>
      <c r="J66" s="126"/>
      <c r="K66" s="126"/>
      <c r="L66" s="126"/>
      <c r="M66" s="126"/>
      <c r="N66" s="126"/>
      <c r="O66" s="126"/>
      <c r="P66" s="126"/>
      <c r="Q66" s="126"/>
    </row>
    <row r="67" spans="1:17" ht="12.75">
      <c r="A67" s="35" t="s">
        <v>99</v>
      </c>
      <c r="B67" s="36">
        <v>91203</v>
      </c>
      <c r="C67" s="37">
        <v>1.44E-06</v>
      </c>
      <c r="D67" s="34">
        <f t="shared" si="0"/>
        <v>5.70152515797976E-08</v>
      </c>
      <c r="E67" s="43">
        <f t="shared" si="1"/>
        <v>0.0004994536038390269</v>
      </c>
      <c r="F67" s="126"/>
      <c r="G67" s="126"/>
      <c r="H67" s="126"/>
      <c r="I67" s="126"/>
      <c r="J67" s="126"/>
      <c r="K67" s="126"/>
      <c r="L67" s="126"/>
      <c r="M67" s="126"/>
      <c r="N67" s="126"/>
      <c r="O67" s="126"/>
      <c r="P67" s="126"/>
      <c r="Q67" s="126"/>
    </row>
    <row r="68" spans="1:17" ht="12.75">
      <c r="A68" s="35" t="s">
        <v>72</v>
      </c>
      <c r="B68" s="36">
        <v>7440020</v>
      </c>
      <c r="C68" s="37">
        <v>5.11E-05</v>
      </c>
      <c r="D68" s="34">
        <f t="shared" si="0"/>
        <v>2.023249552588651E-06</v>
      </c>
      <c r="E68" s="43">
        <f t="shared" si="1"/>
        <v>0.017723666080676583</v>
      </c>
      <c r="F68" s="126"/>
      <c r="G68" s="126"/>
      <c r="H68" s="126"/>
      <c r="I68" s="126"/>
      <c r="J68" s="126"/>
      <c r="K68" s="126"/>
      <c r="L68" s="126"/>
      <c r="M68" s="126"/>
      <c r="N68" s="126"/>
      <c r="O68" s="126"/>
      <c r="P68" s="126"/>
      <c r="Q68" s="126"/>
    </row>
    <row r="69" spans="1:17" ht="12.75">
      <c r="A69" s="35" t="s">
        <v>89</v>
      </c>
      <c r="B69" s="36">
        <v>198550</v>
      </c>
      <c r="C69" s="37">
        <v>1.26E-08</v>
      </c>
      <c r="D69" s="34">
        <f t="shared" si="0"/>
        <v>4.98883451323229E-10</v>
      </c>
      <c r="E69" s="43">
        <f t="shared" si="1"/>
        <v>4.3702190335914865E-06</v>
      </c>
      <c r="F69" s="126"/>
      <c r="G69" s="126"/>
      <c r="H69" s="126"/>
      <c r="I69" s="126"/>
      <c r="J69" s="126"/>
      <c r="K69" s="126"/>
      <c r="L69" s="126"/>
      <c r="M69" s="126"/>
      <c r="N69" s="126"/>
      <c r="O69" s="126"/>
      <c r="P69" s="126"/>
      <c r="Q69" s="126"/>
    </row>
    <row r="70" spans="1:17" ht="12.75">
      <c r="A70" s="29" t="s">
        <v>57</v>
      </c>
      <c r="B70" s="58">
        <v>85018</v>
      </c>
      <c r="C70" s="37">
        <v>1.98E-07</v>
      </c>
      <c r="D70" s="34">
        <f t="shared" si="0"/>
        <v>7.83959709222217E-09</v>
      </c>
      <c r="E70" s="43">
        <f t="shared" si="1"/>
        <v>6.867487052786621E-05</v>
      </c>
      <c r="F70" s="126"/>
      <c r="G70" s="126"/>
      <c r="H70" s="126"/>
      <c r="I70" s="126"/>
      <c r="J70" s="126"/>
      <c r="K70" s="126"/>
      <c r="L70" s="126"/>
      <c r="M70" s="126"/>
      <c r="N70" s="126"/>
      <c r="O70" s="126"/>
      <c r="P70" s="126"/>
      <c r="Q70" s="126"/>
    </row>
    <row r="71" spans="1:17" ht="12.75">
      <c r="A71" s="29" t="s">
        <v>58</v>
      </c>
      <c r="B71" s="58">
        <v>7723140</v>
      </c>
      <c r="C71" s="37">
        <v>0.00022</v>
      </c>
      <c r="D71" s="34">
        <f t="shared" si="0"/>
        <v>8.710663435802412E-06</v>
      </c>
      <c r="E71" s="43">
        <f t="shared" si="1"/>
        <v>0.07630541169762912</v>
      </c>
      <c r="F71" s="126"/>
      <c r="G71" s="126"/>
      <c r="H71" s="126"/>
      <c r="I71" s="126"/>
      <c r="J71" s="126"/>
      <c r="K71" s="126"/>
      <c r="L71" s="126"/>
      <c r="M71" s="126"/>
      <c r="N71" s="126"/>
      <c r="O71" s="126"/>
      <c r="P71" s="126"/>
      <c r="Q71" s="126"/>
    </row>
    <row r="72" spans="1:17" ht="12.75">
      <c r="A72" s="35" t="s">
        <v>90</v>
      </c>
      <c r="B72" s="36">
        <v>1336363</v>
      </c>
      <c r="C72" s="37">
        <v>1.4E-07</v>
      </c>
      <c r="D72" s="34">
        <f t="shared" si="0"/>
        <v>5.543149459146989E-09</v>
      </c>
      <c r="E72" s="43">
        <f t="shared" si="1"/>
        <v>4.855798926212763E-05</v>
      </c>
      <c r="F72" s="126"/>
      <c r="G72" s="126"/>
      <c r="H72" s="126"/>
      <c r="I72" s="126"/>
      <c r="J72" s="126"/>
      <c r="K72" s="126"/>
      <c r="L72" s="126"/>
      <c r="M72" s="126"/>
      <c r="N72" s="126"/>
      <c r="O72" s="126"/>
      <c r="P72" s="126"/>
      <c r="Q72" s="126"/>
    </row>
    <row r="73" spans="1:17" ht="12.75">
      <c r="A73" s="29" t="s">
        <v>59</v>
      </c>
      <c r="B73" s="58">
        <v>129000</v>
      </c>
      <c r="C73" s="37">
        <v>5.6E-08</v>
      </c>
      <c r="D73" s="34">
        <f t="shared" si="0"/>
        <v>2.2172597836587953E-09</v>
      </c>
      <c r="E73" s="43">
        <f t="shared" si="1"/>
        <v>1.9423195704851047E-05</v>
      </c>
      <c r="F73" s="126"/>
      <c r="G73" s="126"/>
      <c r="H73" s="126"/>
      <c r="I73" s="126"/>
      <c r="J73" s="126"/>
      <c r="K73" s="126"/>
      <c r="L73" s="126"/>
      <c r="M73" s="126"/>
      <c r="N73" s="126"/>
      <c r="O73" s="126"/>
      <c r="P73" s="126"/>
      <c r="Q73" s="126"/>
    </row>
    <row r="74" spans="1:17" ht="12.75">
      <c r="A74" s="13" t="s">
        <v>45</v>
      </c>
      <c r="B74" s="7">
        <v>7782492</v>
      </c>
      <c r="C74" s="37">
        <v>4.36E-07</v>
      </c>
      <c r="D74" s="34">
        <f t="shared" si="0"/>
        <v>1.726295117277205E-08</v>
      </c>
      <c r="E74" s="43">
        <f t="shared" si="1"/>
        <v>0.00015122345227348315</v>
      </c>
      <c r="F74" s="126"/>
      <c r="G74" s="126"/>
      <c r="H74" s="126"/>
      <c r="I74" s="126"/>
      <c r="J74" s="126"/>
      <c r="K74" s="126"/>
      <c r="L74" s="126"/>
      <c r="M74" s="126"/>
      <c r="N74" s="126"/>
      <c r="O74" s="126"/>
      <c r="P74" s="126"/>
      <c r="Q74" s="126"/>
    </row>
    <row r="75" spans="1:17" ht="12.75">
      <c r="A75" s="29" t="s">
        <v>60</v>
      </c>
      <c r="B75" s="58">
        <v>7440224</v>
      </c>
      <c r="C75" s="37">
        <v>8.71E-07</v>
      </c>
      <c r="D75" s="34">
        <f t="shared" si="0"/>
        <v>3.448630842083591E-08</v>
      </c>
      <c r="E75" s="43">
        <f t="shared" si="1"/>
        <v>0.0003021000617665226</v>
      </c>
      <c r="F75" s="126"/>
      <c r="G75" s="126"/>
      <c r="H75" s="126"/>
      <c r="I75" s="126"/>
      <c r="J75" s="126"/>
      <c r="K75" s="126"/>
      <c r="L75" s="126"/>
      <c r="M75" s="126"/>
      <c r="N75" s="126"/>
      <c r="O75" s="126"/>
      <c r="P75" s="126"/>
      <c r="Q75" s="126"/>
    </row>
    <row r="76" spans="1:17" ht="12.75">
      <c r="A76" s="38" t="s">
        <v>61</v>
      </c>
      <c r="B76" s="58">
        <v>7440280</v>
      </c>
      <c r="C76" s="37">
        <v>4.31E-05</v>
      </c>
      <c r="D76" s="34">
        <f t="shared" si="0"/>
        <v>1.7064981549231085E-06</v>
      </c>
      <c r="E76" s="43">
        <f t="shared" si="1"/>
        <v>0.014948923837126432</v>
      </c>
      <c r="F76" s="126"/>
      <c r="G76" s="126"/>
      <c r="H76" s="126"/>
      <c r="I76" s="126"/>
      <c r="J76" s="126"/>
      <c r="K76" s="126"/>
      <c r="L76" s="126"/>
      <c r="M76" s="126"/>
      <c r="N76" s="126"/>
      <c r="O76" s="126"/>
      <c r="P76" s="126"/>
      <c r="Q76" s="126"/>
    </row>
    <row r="77" spans="1:17" ht="12.75">
      <c r="A77" s="29" t="s">
        <v>62</v>
      </c>
      <c r="B77" s="58">
        <v>1150</v>
      </c>
      <c r="C77" s="37">
        <v>2.23E-06</v>
      </c>
      <c r="D77" s="34">
        <f t="shared" si="0"/>
        <v>8.829445209926989E-08</v>
      </c>
      <c r="E77" s="43">
        <f t="shared" si="1"/>
        <v>0.0007734594003896042</v>
      </c>
      <c r="F77" s="126"/>
      <c r="G77" s="126"/>
      <c r="H77" s="126"/>
      <c r="I77" s="126"/>
      <c r="J77" s="126"/>
      <c r="K77" s="126"/>
      <c r="L77" s="126"/>
      <c r="M77" s="126"/>
      <c r="N77" s="126"/>
      <c r="O77" s="126"/>
      <c r="P77" s="126"/>
      <c r="Q77" s="126"/>
    </row>
    <row r="78" spans="1:17" ht="12.75">
      <c r="A78" s="13" t="s">
        <v>47</v>
      </c>
      <c r="B78" s="7">
        <v>1086</v>
      </c>
      <c r="C78" s="37">
        <v>2.85E-10</v>
      </c>
      <c r="D78" s="34">
        <f t="shared" si="0"/>
        <v>1.1284268541834941E-11</v>
      </c>
      <c r="E78" s="43">
        <f t="shared" si="1"/>
        <v>9.885019242647408E-08</v>
      </c>
      <c r="F78" s="126"/>
      <c r="G78" s="126"/>
      <c r="H78" s="126"/>
      <c r="I78" s="126"/>
      <c r="J78" s="126"/>
      <c r="K78" s="126"/>
      <c r="L78" s="126"/>
      <c r="M78" s="126"/>
      <c r="N78" s="126"/>
      <c r="O78" s="126"/>
      <c r="P78" s="126"/>
      <c r="Q78" s="126"/>
    </row>
    <row r="79" spans="1:17" ht="12.75">
      <c r="A79" s="13" t="s">
        <v>48</v>
      </c>
      <c r="B79" s="7">
        <v>1080</v>
      </c>
      <c r="C79" s="37">
        <v>3.03E-10</v>
      </c>
      <c r="D79" s="34">
        <f t="shared" si="0"/>
        <v>1.1996959186582411E-11</v>
      </c>
      <c r="E79" s="43">
        <f t="shared" si="1"/>
        <v>1.0509336247446192E-07</v>
      </c>
      <c r="F79" s="126"/>
      <c r="G79" s="126"/>
      <c r="H79" s="126"/>
      <c r="I79" s="126"/>
      <c r="J79" s="126"/>
      <c r="K79" s="126"/>
      <c r="L79" s="126"/>
      <c r="M79" s="126"/>
      <c r="N79" s="126"/>
      <c r="O79" s="126"/>
      <c r="P79" s="126"/>
      <c r="Q79" s="126"/>
    </row>
    <row r="80" spans="1:17" ht="12.75">
      <c r="A80" s="8" t="s">
        <v>46</v>
      </c>
      <c r="B80" s="7">
        <v>7440622</v>
      </c>
      <c r="C80" s="37">
        <v>6.03E-05</v>
      </c>
      <c r="D80" s="34">
        <f t="shared" si="0"/>
        <v>2.3875136599040244E-06</v>
      </c>
      <c r="E80" s="43">
        <f t="shared" si="1"/>
        <v>0.020914619660759255</v>
      </c>
      <c r="F80" s="126"/>
      <c r="G80" s="126"/>
      <c r="H80" s="126"/>
      <c r="I80" s="126"/>
      <c r="J80" s="126"/>
      <c r="K80" s="126"/>
      <c r="L80" s="126"/>
      <c r="M80" s="126"/>
      <c r="N80" s="126"/>
      <c r="O80" s="126"/>
      <c r="P80" s="126"/>
      <c r="Q80" s="126"/>
    </row>
    <row r="81" spans="1:17" ht="12.75">
      <c r="A81" s="50" t="s">
        <v>75</v>
      </c>
      <c r="B81" s="36">
        <v>75014</v>
      </c>
      <c r="C81" s="37">
        <v>2E-05</v>
      </c>
      <c r="D81" s="34">
        <f t="shared" si="0"/>
        <v>7.918784941638556E-07</v>
      </c>
      <c r="E81" s="43">
        <f t="shared" si="1"/>
        <v>0.006936855608875375</v>
      </c>
      <c r="F81" s="126"/>
      <c r="G81" s="126"/>
      <c r="H81" s="126"/>
      <c r="I81" s="126"/>
      <c r="J81" s="126"/>
      <c r="K81" s="126"/>
      <c r="L81" s="126"/>
      <c r="M81" s="126"/>
      <c r="N81" s="126"/>
      <c r="O81" s="126"/>
      <c r="P81" s="126"/>
      <c r="Q81" s="126"/>
    </row>
    <row r="82" spans="1:17" ht="13.5" thickBot="1">
      <c r="A82" s="30" t="s">
        <v>63</v>
      </c>
      <c r="B82" s="59">
        <v>7440666</v>
      </c>
      <c r="C82" s="33">
        <v>0.000738</v>
      </c>
      <c r="D82" s="41">
        <f>$B$12*C82</f>
        <v>2.9220316434646272E-05</v>
      </c>
      <c r="E82" s="44">
        <f>$C$12*C82</f>
        <v>0.2559699719675013</v>
      </c>
      <c r="F82" s="126"/>
      <c r="G82" s="126"/>
      <c r="H82" s="126"/>
      <c r="I82" s="126"/>
      <c r="J82" s="126"/>
      <c r="K82" s="126"/>
      <c r="L82" s="126"/>
      <c r="M82" s="126"/>
      <c r="N82" s="126"/>
      <c r="O82" s="126"/>
      <c r="P82" s="126"/>
      <c r="Q82" s="126"/>
    </row>
    <row r="83" spans="1:17" ht="12.75">
      <c r="A83" s="129"/>
      <c r="B83" s="130"/>
      <c r="C83" s="131"/>
      <c r="D83" s="131"/>
      <c r="E83" s="131"/>
      <c r="F83" s="126"/>
      <c r="G83" s="126"/>
      <c r="H83" s="126"/>
      <c r="I83" s="126"/>
      <c r="J83" s="126"/>
      <c r="K83" s="126"/>
      <c r="L83" s="126"/>
      <c r="M83" s="126"/>
      <c r="N83" s="126"/>
      <c r="O83" s="126"/>
      <c r="P83" s="126"/>
      <c r="Q83" s="126"/>
    </row>
    <row r="84" spans="1:17" ht="12.75">
      <c r="A84" s="129"/>
      <c r="B84" s="130"/>
      <c r="C84" s="131"/>
      <c r="D84" s="131"/>
      <c r="E84" s="131"/>
      <c r="F84" s="126"/>
      <c r="G84" s="126"/>
      <c r="H84" s="126"/>
      <c r="I84" s="126"/>
      <c r="J84" s="126"/>
      <c r="K84" s="126"/>
      <c r="L84" s="126"/>
      <c r="M84" s="126"/>
      <c r="N84" s="126"/>
      <c r="O84" s="126"/>
      <c r="P84" s="126"/>
      <c r="Q84" s="126"/>
    </row>
    <row r="85" spans="1:17" ht="12.75">
      <c r="A85" s="14" t="s">
        <v>9</v>
      </c>
      <c r="B85" s="15"/>
      <c r="C85" s="16"/>
      <c r="D85" s="16"/>
      <c r="E85" s="16"/>
      <c r="F85" s="16"/>
      <c r="G85" s="16"/>
      <c r="H85" s="18"/>
      <c r="I85" s="126"/>
      <c r="J85" s="126"/>
      <c r="K85" s="126"/>
      <c r="L85" s="126"/>
      <c r="M85" s="126"/>
      <c r="N85" s="126"/>
      <c r="O85" s="126"/>
      <c r="P85" s="126"/>
      <c r="Q85" s="126"/>
    </row>
    <row r="86" spans="1:17" ht="24" customHeight="1">
      <c r="A86" s="103" t="s">
        <v>91</v>
      </c>
      <c r="B86" s="119"/>
      <c r="C86" s="119"/>
      <c r="D86" s="119"/>
      <c r="E86" s="119"/>
      <c r="F86" s="119"/>
      <c r="G86" s="119"/>
      <c r="H86" s="120"/>
      <c r="I86" s="126"/>
      <c r="J86" s="126"/>
      <c r="K86" s="126"/>
      <c r="L86" s="126"/>
      <c r="M86" s="126"/>
      <c r="N86" s="126"/>
      <c r="O86" s="126"/>
      <c r="P86" s="126"/>
      <c r="Q86" s="126"/>
    </row>
    <row r="87" spans="1:17" ht="12.75" customHeight="1">
      <c r="A87" s="103" t="s">
        <v>80</v>
      </c>
      <c r="B87" s="119"/>
      <c r="C87" s="119"/>
      <c r="D87" s="119"/>
      <c r="E87" s="119"/>
      <c r="F87" s="119"/>
      <c r="G87" s="119"/>
      <c r="H87" s="120"/>
      <c r="I87" s="126"/>
      <c r="J87" s="126"/>
      <c r="K87" s="126"/>
      <c r="L87" s="126"/>
      <c r="M87" s="126"/>
      <c r="N87" s="126"/>
      <c r="O87" s="126"/>
      <c r="P87" s="126"/>
      <c r="Q87" s="126"/>
    </row>
    <row r="88" spans="1:17" ht="12.75">
      <c r="A88" s="116" t="s">
        <v>109</v>
      </c>
      <c r="B88" s="117"/>
      <c r="C88" s="117"/>
      <c r="D88" s="117"/>
      <c r="E88" s="117"/>
      <c r="F88" s="117"/>
      <c r="G88" s="117"/>
      <c r="H88" s="118"/>
      <c r="I88" s="126"/>
      <c r="J88" s="126"/>
      <c r="K88" s="126"/>
      <c r="L88" s="126"/>
      <c r="M88" s="126"/>
      <c r="N88" s="126"/>
      <c r="O88" s="126"/>
      <c r="P88" s="126"/>
      <c r="Q88" s="126"/>
    </row>
    <row r="89" spans="1:17" ht="12.75">
      <c r="A89" s="132"/>
      <c r="B89" s="133"/>
      <c r="C89" s="126"/>
      <c r="D89" s="126"/>
      <c r="E89" s="126"/>
      <c r="F89" s="126"/>
      <c r="G89" s="126"/>
      <c r="H89" s="126"/>
      <c r="I89" s="126"/>
      <c r="J89" s="126"/>
      <c r="K89" s="126"/>
      <c r="L89" s="126"/>
      <c r="M89" s="126"/>
      <c r="N89" s="126"/>
      <c r="O89" s="126"/>
      <c r="P89" s="126"/>
      <c r="Q89" s="126"/>
    </row>
    <row r="90" spans="1:17" ht="12.75">
      <c r="A90" s="126"/>
      <c r="B90" s="134"/>
      <c r="C90" s="126"/>
      <c r="D90" s="126"/>
      <c r="E90" s="126"/>
      <c r="F90" s="126"/>
      <c r="G90" s="126"/>
      <c r="H90" s="126"/>
      <c r="I90" s="126"/>
      <c r="J90" s="126"/>
      <c r="K90" s="126"/>
      <c r="L90" s="126"/>
      <c r="M90" s="126"/>
      <c r="N90" s="126"/>
      <c r="O90" s="126"/>
      <c r="P90" s="126"/>
      <c r="Q90" s="126"/>
    </row>
    <row r="91" spans="1:8" ht="27.75" customHeight="1">
      <c r="A91" s="74"/>
      <c r="B91" s="74"/>
      <c r="C91" s="74"/>
      <c r="D91" s="74"/>
      <c r="E91" s="74"/>
      <c r="F91" s="74"/>
      <c r="G91" s="74"/>
      <c r="H91" s="74"/>
    </row>
  </sheetData>
  <sheetProtection/>
  <mergeCells count="16">
    <mergeCell ref="B1:G1"/>
    <mergeCell ref="E13:E16"/>
    <mergeCell ref="B2:G2"/>
    <mergeCell ref="B3:C3"/>
    <mergeCell ref="E3:F3"/>
    <mergeCell ref="D7:G7"/>
    <mergeCell ref="D8:G12"/>
    <mergeCell ref="A13:A16"/>
    <mergeCell ref="B13:B16"/>
    <mergeCell ref="C13:C16"/>
    <mergeCell ref="D13:D16"/>
    <mergeCell ref="A87:H87"/>
    <mergeCell ref="A86:H86"/>
    <mergeCell ref="A88:H88"/>
    <mergeCell ref="F13:F16"/>
    <mergeCell ref="G13:G16"/>
  </mergeCells>
  <printOptions gridLines="1"/>
  <pageMargins left="0.75" right="0.75" top="1" bottom="1" header="0.5" footer="0.5"/>
  <pageSetup blackAndWhite="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2010-12-22T00:43:36Z</cp:lastPrinted>
  <dcterms:created xsi:type="dcterms:W3CDTF">2009-10-30T20:24:14Z</dcterms:created>
  <dcterms:modified xsi:type="dcterms:W3CDTF">2018-11-16T23:45:36Z</dcterms:modified>
  <cp:category/>
  <cp:version/>
  <cp:contentType/>
  <cp:contentStatus/>
</cp:coreProperties>
</file>