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95" activeTab="0"/>
  </bookViews>
  <sheets>
    <sheet name="Drift" sheetId="1" r:id="rId1"/>
    <sheet name="Water Sample" sheetId="2" r:id="rId2"/>
    <sheet name="Example" sheetId="3" r:id="rId3"/>
  </sheets>
  <externalReferences>
    <externalReference r:id="rId6"/>
    <externalReference r:id="rId7"/>
  </externalReferences>
  <definedNames>
    <definedName name="CASNameList" localSheetId="1">'[1]CAS List'!#REF!</definedName>
    <definedName name="CASNameList">'[1]CAS List'!#REF!</definedName>
    <definedName name="ST_VRU_EFF" localSheetId="0">'[2]Tanks No TVR'!#REF!</definedName>
    <definedName name="ST_VRU_EFF" localSheetId="1">'[2]Tanks No TVR'!#REF!</definedName>
    <definedName name="ST_VRU_EFF">'[2]Tanks No TVR'!#REF!</definedName>
    <definedName name="VRU_EFF" localSheetId="0">'[2]Tanks No TVR'!#REF!</definedName>
    <definedName name="VRU_EFF" localSheetId="1">'[2]Tanks No TVR'!#REF!</definedName>
    <definedName name="VRU_EFF">'[2]Tanks No TVR'!#REF!</definedName>
  </definedNames>
  <calcPr fullCalcOnLoad="1"/>
</workbook>
</file>

<file path=xl/comments1.xml><?xml version="1.0" encoding="utf-8"?>
<comments xmlns="http://schemas.openxmlformats.org/spreadsheetml/2006/main">
  <authors>
    <author>Matthew Cegielski</author>
  </authors>
  <commentList>
    <comment ref="B14" authorId="0">
      <text>
        <r>
          <rPr>
            <b/>
            <sz val="9"/>
            <rFont val="Tahoma"/>
            <family val="0"/>
          </rPr>
          <t>Matthew Cegielski:</t>
        </r>
        <r>
          <rPr>
            <sz val="9"/>
            <rFont val="Tahoma"/>
            <family val="0"/>
          </rPr>
          <t xml:space="preserve">
AP-42 0.019 lb PM10/Kgal for TDS of 12,000</t>
        </r>
      </text>
    </comment>
  </commentList>
</comments>
</file>

<file path=xl/comments2.xml><?xml version="1.0" encoding="utf-8"?>
<comments xmlns="http://schemas.openxmlformats.org/spreadsheetml/2006/main">
  <authors>
    <author>Matthew Cegielski</author>
  </authors>
  <commentList>
    <comment ref="B14" authorId="0">
      <text>
        <r>
          <rPr>
            <b/>
            <sz val="9"/>
            <rFont val="Tahoma"/>
            <family val="0"/>
          </rPr>
          <t>Matthew Cegielski:</t>
        </r>
        <r>
          <rPr>
            <sz val="9"/>
            <rFont val="Tahoma"/>
            <family val="0"/>
          </rPr>
          <t xml:space="preserve">
AP-42 0.019 lb PM10/Kgal for TDS of 12,000</t>
        </r>
      </text>
    </comment>
  </commentList>
</comments>
</file>

<file path=xl/sharedStrings.xml><?xml version="1.0" encoding="utf-8"?>
<sst xmlns="http://schemas.openxmlformats.org/spreadsheetml/2006/main" count="109" uniqueCount="54">
  <si>
    <t>Name</t>
  </si>
  <si>
    <t>Applicability</t>
  </si>
  <si>
    <t>Author or updater</t>
  </si>
  <si>
    <t>Matthew Cegielski</t>
  </si>
  <si>
    <t>Last Update</t>
  </si>
  <si>
    <t>Facility:</t>
  </si>
  <si>
    <t>ID#:</t>
  </si>
  <si>
    <t>Project #:</t>
  </si>
  <si>
    <t>Formula</t>
  </si>
  <si>
    <t>References:</t>
  </si>
  <si>
    <t>Cooling Tower Water Treatment Emissions and Thresholds</t>
  </si>
  <si>
    <t>Water Circulation Rate</t>
  </si>
  <si>
    <t>gal/min</t>
  </si>
  <si>
    <t>Sodium Hydroxide</t>
  </si>
  <si>
    <t>lb/yr</t>
  </si>
  <si>
    <t>gal/yr</t>
  </si>
  <si>
    <t>lbs</t>
  </si>
  <si>
    <t>Drift lb/yr</t>
  </si>
  <si>
    <t>Using Manufacturer's Drift Rate?</t>
  </si>
  <si>
    <t>Yes</t>
  </si>
  <si>
    <t>No</t>
  </si>
  <si>
    <t xml:space="preserve">Manganese </t>
  </si>
  <si>
    <t>C722-5-5</t>
  </si>
  <si>
    <t>C1152772</t>
  </si>
  <si>
    <t>Tessenderlo Kerley,</t>
  </si>
  <si>
    <t xml:space="preserve">Provide water circulation rate in gallon per minute. </t>
  </si>
  <si>
    <t xml:space="preserve">Equations for calculating values and emissions are in the reference section below.                                                                                                                                                                  Chromate is prohibited from being added to cooling towers according to District rule 7012. </t>
  </si>
  <si>
    <t>Ammonia</t>
  </si>
  <si>
    <t>Ethylene Glycol</t>
  </si>
  <si>
    <t>Aerosols (liquids and gases)</t>
  </si>
  <si>
    <t>Particulates (solids)</t>
  </si>
  <si>
    <t>CAS #</t>
  </si>
  <si>
    <t>Nitric Acid</t>
  </si>
  <si>
    <t>Hydrochloric Acid</t>
  </si>
  <si>
    <t>Sulfuric Acid</t>
  </si>
  <si>
    <t>Nickel</t>
  </si>
  <si>
    <t>Phosphoric Acid</t>
  </si>
  <si>
    <t>Hydrogen Fluoride</t>
  </si>
  <si>
    <t>Zinc</t>
  </si>
  <si>
    <t>Hydrogen Sulfide</t>
  </si>
  <si>
    <t>https://www.coolingtowerchemicals.com/Calculate-Water-Volume-s/67.htm</t>
  </si>
  <si>
    <t>1995 AP-42 Section 13.4 Wet Cooling Towers. A thumb rule for calculating tower volume is five times the water circulation rate.</t>
  </si>
  <si>
    <t>A thumb rule for calculating tower volume is five times the water circulation rate.</t>
  </si>
  <si>
    <t>gal</t>
  </si>
  <si>
    <t xml:space="preserve">Use this spreadsheet to calculate emissions from water treatment chemicals in a cooing tower. Entries required in yellow areas, output in gray areas. </t>
  </si>
  <si>
    <t>Aerosol Drift (Weight Fraction of WCR)</t>
  </si>
  <si>
    <t>Particulate Drift (Weight Fraction of WCR)</t>
  </si>
  <si>
    <t>Volume of Tower (Determines conc. of substance in soln.)</t>
  </si>
  <si>
    <t>TDS ppm</t>
  </si>
  <si>
    <t>Concentration Wt. Frac.</t>
  </si>
  <si>
    <t>ppm</t>
  </si>
  <si>
    <t>Particulate Drift Rate Calc</t>
  </si>
  <si>
    <t xml:space="preserve"> If you are using the Manufacturer's drift rate, select Yes from the dropdown and enter the drift values, otherwise select No and leave the drift values blank. Enter the Total Dissolved Solids (TDS) if known, otherwise leave as 12,000.    </t>
  </si>
  <si>
    <t xml:space="preserve"> If you are using the Manufacturer's drift rate, select Yes from the dropdown and enter the drift values, otherwise select No and leave the drift values blank. Enter the Total Dissolved Solids (TDS) if known, otherwise leave as 12,000.  Enter the tower volume if known, otherwise enter five times the water circulation rate.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</si>
</sst>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E+00"/>
  </numFmts>
  <fonts count="63">
    <font>
      <sz val="12"/>
      <color theme="1"/>
      <name val="Arial"/>
      <family val="2"/>
    </font>
    <font>
      <sz val="11"/>
      <color indexed="8"/>
      <name val="Calibri"/>
      <family val="2"/>
    </font>
    <font>
      <sz val="10"/>
      <name val="Arial"/>
      <family val="0"/>
    </font>
    <font>
      <b/>
      <sz val="14"/>
      <name val="Arial"/>
      <family val="2"/>
    </font>
    <font>
      <b/>
      <sz val="10"/>
      <name val="Arial"/>
      <family val="2"/>
    </font>
    <font>
      <i/>
      <sz val="10"/>
      <name val="Arial"/>
      <family val="2"/>
    </font>
    <font>
      <sz val="9"/>
      <name val="Tahoma"/>
      <family val="0"/>
    </font>
    <font>
      <b/>
      <sz val="9"/>
      <name val="Tahoma"/>
      <family val="0"/>
    </font>
    <font>
      <sz val="12"/>
      <name val="Arial"/>
      <family val="2"/>
    </font>
    <font>
      <sz val="12"/>
      <color indexed="8"/>
      <name val="Arial"/>
      <family val="2"/>
    </font>
    <font>
      <u val="single"/>
      <sz val="12"/>
      <color indexed="30"/>
      <name val="Arial"/>
      <family val="2"/>
    </font>
    <font>
      <b/>
      <sz val="10"/>
      <color indexed="12"/>
      <name val="Arial"/>
      <family val="2"/>
    </font>
    <font>
      <b/>
      <sz val="10"/>
      <color indexed="60"/>
      <name val="Arial"/>
      <family val="2"/>
    </font>
    <font>
      <u val="single"/>
      <sz val="8"/>
      <color indexed="30"/>
      <name val="Arial"/>
      <family val="2"/>
    </font>
    <font>
      <u val="single"/>
      <sz val="12"/>
      <color indexed="25"/>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60"/>
      <name val="Arial"/>
      <family val="2"/>
    </font>
    <font>
      <i/>
      <sz val="11"/>
      <color indexed="8"/>
      <name val="Calibri"/>
      <family val="0"/>
    </font>
    <font>
      <b/>
      <i/>
      <sz val="11"/>
      <color indexed="8"/>
      <name val="Calibri"/>
      <family val="0"/>
    </font>
    <font>
      <sz val="11"/>
      <color indexed="8"/>
      <name val="Arial"/>
      <family val="0"/>
    </font>
    <font>
      <i/>
      <sz val="11"/>
      <color indexed="8"/>
      <name val="Arial"/>
      <family val="0"/>
    </font>
    <font>
      <i/>
      <vertAlign val="subscript"/>
      <sz val="11"/>
      <color indexed="8"/>
      <name val="Arial"/>
      <family val="0"/>
    </font>
    <font>
      <b/>
      <i/>
      <sz val="11"/>
      <color indexed="8"/>
      <name val="Arial"/>
      <family val="0"/>
    </font>
    <font>
      <i/>
      <vertAlign val="sub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FF"/>
      <name val="Arial"/>
      <family val="2"/>
    </font>
    <font>
      <b/>
      <sz val="10"/>
      <color theme="5" tint="-0.4999699890613556"/>
      <name val="Arial"/>
      <family val="2"/>
    </font>
    <font>
      <sz val="10"/>
      <color theme="5" tint="-0.4999699890613556"/>
      <name val="Arial"/>
      <family val="2"/>
    </font>
    <font>
      <u val="single"/>
      <sz val="8"/>
      <color theme="1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tint="-0.3499799966812134"/>
        <bgColor indexed="64"/>
      </patternFill>
    </fill>
    <fill>
      <patternFill patternType="solid">
        <fgColor indexed="1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style="medium"/>
      <right/>
      <top/>
      <bottom style="double"/>
    </border>
    <border>
      <left/>
      <right/>
      <top/>
      <bottom style="double"/>
    </border>
    <border>
      <left style="medium"/>
      <right style="thin"/>
      <top/>
      <bottom style="thin"/>
    </border>
    <border>
      <left style="thin"/>
      <right/>
      <top style="thin"/>
      <bottom/>
    </border>
    <border>
      <left/>
      <right/>
      <top style="thin"/>
      <bottom/>
    </border>
    <border>
      <left/>
      <right style="thin"/>
      <top style="thin"/>
      <bottom/>
    </border>
    <border>
      <left style="medium"/>
      <right style="thin"/>
      <top style="thin"/>
      <bottom style="thin"/>
    </border>
    <border>
      <left style="medium"/>
      <right style="thin"/>
      <top style="thin"/>
      <bottom style="mediu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thin"/>
      <right style="thin"/>
      <top style="thin"/>
      <bottom style="medium"/>
    </border>
    <border>
      <left/>
      <right style="thin"/>
      <top style="thin"/>
      <bottom style="thin"/>
    </border>
    <border>
      <left/>
      <right style="thin"/>
      <top style="thin"/>
      <bottom style="medium"/>
    </border>
    <border>
      <left/>
      <right/>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border>
    <border>
      <left style="medium"/>
      <right style="thin"/>
      <top style="thin"/>
      <bottom/>
    </border>
    <border>
      <left/>
      <right/>
      <top style="medium"/>
      <bottom/>
    </border>
    <border>
      <left style="medium"/>
      <right>
        <color indexed="63"/>
      </right>
      <top style="thin"/>
      <bottom style="thin"/>
    </border>
    <border>
      <left style="medium"/>
      <right/>
      <top style="medium"/>
      <bottom/>
    </border>
    <border>
      <left style="medium"/>
      <right style="medium"/>
      <top style="thin"/>
      <bottom style="thin"/>
    </border>
    <border>
      <left/>
      <right style="medium"/>
      <top style="thin"/>
      <bottom style="thin"/>
    </border>
    <border>
      <left/>
      <right style="thin"/>
      <top>
        <color indexed="63"/>
      </top>
      <bottom style="thin"/>
    </border>
    <border>
      <left style="thin"/>
      <right/>
      <top style="thin"/>
      <bottom style="medium"/>
    </border>
    <border>
      <left>
        <color indexed="63"/>
      </left>
      <right style="medium"/>
      <top style="thin"/>
      <bottom style="medium"/>
    </border>
    <border>
      <left style="medium"/>
      <right style="thin"/>
      <top>
        <color indexed="63"/>
      </top>
      <bottom style="medium"/>
    </border>
    <border>
      <left style="thin"/>
      <right style="thin"/>
      <top/>
      <bottom style="medium"/>
    </border>
    <border>
      <left style="thin"/>
      <right style="medium"/>
      <top style="double"/>
      <bottom style="thin"/>
    </border>
    <border>
      <left style="medium"/>
      <right style="medium"/>
      <top style="medium"/>
      <bottom style="thin"/>
    </border>
    <border>
      <left style="medium"/>
      <right style="thin"/>
      <top style="medium"/>
      <bottom style="thin"/>
    </border>
    <border>
      <left style="thin"/>
      <right/>
      <top style="double"/>
      <bottom style="medium"/>
    </border>
    <border>
      <left/>
      <right/>
      <top style="double"/>
      <bottom style="medium"/>
    </border>
    <border>
      <left/>
      <right style="medium"/>
      <top style="double"/>
      <bottom style="medium"/>
    </border>
    <border>
      <left/>
      <right/>
      <top/>
      <bottom style="medium"/>
    </border>
    <border>
      <left/>
      <right style="medium"/>
      <top/>
      <bottom style="medium"/>
    </border>
    <border>
      <left/>
      <right style="medium"/>
      <top style="medium"/>
      <bottom/>
    </border>
    <border>
      <left/>
      <right style="medium"/>
      <top/>
      <bottom/>
    </border>
    <border>
      <left/>
      <right style="medium"/>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6">
    <xf numFmtId="0" fontId="0" fillId="0" borderId="0" xfId="0" applyAlignment="1">
      <alignment/>
    </xf>
    <xf numFmtId="0" fontId="3" fillId="0" borderId="0" xfId="57" applyFont="1">
      <alignment/>
      <protection/>
    </xf>
    <xf numFmtId="0" fontId="2" fillId="0" borderId="0" xfId="57">
      <alignment/>
      <protection/>
    </xf>
    <xf numFmtId="0" fontId="2" fillId="0" borderId="0" xfId="57" applyAlignment="1">
      <alignment horizontal="center" vertical="center"/>
      <protection/>
    </xf>
    <xf numFmtId="0" fontId="4" fillId="0" borderId="10" xfId="57" applyFont="1" applyBorder="1" applyAlignment="1">
      <alignment horizontal="center" vertical="center"/>
      <protection/>
    </xf>
    <xf numFmtId="0" fontId="5" fillId="0" borderId="10" xfId="57" applyFont="1" applyBorder="1" applyAlignment="1">
      <alignment wrapText="1"/>
      <protection/>
    </xf>
    <xf numFmtId="0" fontId="5" fillId="0" borderId="11" xfId="57" applyFont="1" applyBorder="1">
      <alignment/>
      <protection/>
    </xf>
    <xf numFmtId="0" fontId="2" fillId="0" borderId="12" xfId="57" applyBorder="1">
      <alignment/>
      <protection/>
    </xf>
    <xf numFmtId="0" fontId="4" fillId="0" borderId="13" xfId="57" applyFont="1" applyBorder="1">
      <alignment/>
      <protection/>
    </xf>
    <xf numFmtId="0" fontId="2" fillId="33" borderId="0" xfId="57" applyFill="1" applyBorder="1">
      <alignment/>
      <protection/>
    </xf>
    <xf numFmtId="0" fontId="4" fillId="0" borderId="14" xfId="57" applyFont="1" applyBorder="1">
      <alignment/>
      <protection/>
    </xf>
    <xf numFmtId="0" fontId="2" fillId="33" borderId="15" xfId="57" applyFill="1" applyBorder="1">
      <alignment/>
      <protection/>
    </xf>
    <xf numFmtId="0" fontId="2" fillId="0" borderId="16" xfId="57" applyBorder="1" applyAlignment="1">
      <alignment horizontal="left" vertical="center" wrapText="1"/>
      <protection/>
    </xf>
    <xf numFmtId="0" fontId="2" fillId="0" borderId="0" xfId="57" applyAlignment="1">
      <alignment vertical="center"/>
      <protection/>
    </xf>
    <xf numFmtId="0" fontId="2" fillId="0" borderId="0" xfId="57" applyFont="1" applyAlignment="1">
      <alignment horizontal="center" vertical="center"/>
      <protection/>
    </xf>
    <xf numFmtId="0" fontId="4" fillId="0" borderId="17" xfId="57" applyFont="1" applyBorder="1" applyAlignment="1">
      <alignment wrapText="1"/>
      <protection/>
    </xf>
    <xf numFmtId="0" fontId="4" fillId="0" borderId="18" xfId="57" applyFont="1" applyBorder="1" applyAlignment="1">
      <alignment horizontal="center" wrapText="1"/>
      <protection/>
    </xf>
    <xf numFmtId="11" fontId="2" fillId="0" borderId="18" xfId="57" applyNumberFormat="1" applyBorder="1">
      <alignment/>
      <protection/>
    </xf>
    <xf numFmtId="0" fontId="2" fillId="0" borderId="19" xfId="57" applyBorder="1">
      <alignment/>
      <protection/>
    </xf>
    <xf numFmtId="0" fontId="2" fillId="0" borderId="20" xfId="57" applyFill="1" applyBorder="1">
      <alignment/>
      <protection/>
    </xf>
    <xf numFmtId="0" fontId="4" fillId="0" borderId="20" xfId="57" applyFont="1" applyFill="1" applyBorder="1">
      <alignment/>
      <protection/>
    </xf>
    <xf numFmtId="0" fontId="2" fillId="0" borderId="21" xfId="57" applyFill="1" applyBorder="1">
      <alignment/>
      <protection/>
    </xf>
    <xf numFmtId="0" fontId="2" fillId="33" borderId="0" xfId="57" applyFont="1" applyFill="1" applyBorder="1">
      <alignment/>
      <protection/>
    </xf>
    <xf numFmtId="0" fontId="2" fillId="0" borderId="20" xfId="57" applyFont="1" applyFill="1" applyBorder="1">
      <alignment/>
      <protection/>
    </xf>
    <xf numFmtId="0" fontId="4" fillId="0" borderId="22" xfId="57" applyFont="1" applyBorder="1" applyAlignment="1">
      <alignment horizontal="center" vertical="center" wrapText="1"/>
      <protection/>
    </xf>
    <xf numFmtId="0" fontId="4" fillId="0" borderId="23" xfId="57" applyFont="1" applyBorder="1" applyAlignment="1">
      <alignment horizontal="center" vertical="center" wrapText="1"/>
      <protection/>
    </xf>
    <xf numFmtId="0" fontId="4" fillId="0" borderId="22" xfId="57" applyFont="1" applyFill="1" applyBorder="1" applyAlignment="1">
      <alignment horizontal="center" vertical="center" wrapText="1"/>
      <protection/>
    </xf>
    <xf numFmtId="0" fontId="4" fillId="0" borderId="24" xfId="57" applyFont="1" applyFill="1" applyBorder="1" applyAlignment="1">
      <alignment horizontal="center"/>
      <protection/>
    </xf>
    <xf numFmtId="0" fontId="4" fillId="0" borderId="25" xfId="57" applyFont="1" applyFill="1" applyBorder="1" applyAlignment="1">
      <alignment horizontal="center"/>
      <protection/>
    </xf>
    <xf numFmtId="165" fontId="2" fillId="34" borderId="25" xfId="57" applyNumberFormat="1" applyFill="1" applyBorder="1" applyAlignment="1">
      <alignment horizontal="center"/>
      <protection/>
    </xf>
    <xf numFmtId="4" fontId="2" fillId="35" borderId="24" xfId="57" applyNumberFormat="1" applyFill="1" applyBorder="1" applyAlignment="1">
      <alignment horizontal="center"/>
      <protection/>
    </xf>
    <xf numFmtId="4" fontId="2" fillId="35" borderId="26" xfId="57" applyNumberFormat="1" applyFill="1" applyBorder="1" applyAlignment="1">
      <alignment horizontal="center"/>
      <protection/>
    </xf>
    <xf numFmtId="0" fontId="4" fillId="0" borderId="27" xfId="57" applyFont="1" applyFill="1" applyBorder="1" applyAlignment="1">
      <alignment horizontal="center" vertical="center"/>
      <protection/>
    </xf>
    <xf numFmtId="0" fontId="2" fillId="0" borderId="27" xfId="57" applyFill="1" applyBorder="1" applyAlignment="1">
      <alignment horizontal="center" vertical="center"/>
      <protection/>
    </xf>
    <xf numFmtId="0" fontId="2" fillId="0" borderId="27" xfId="57" applyFont="1" applyFill="1" applyBorder="1" applyAlignment="1">
      <alignment horizontal="center" vertical="center"/>
      <protection/>
    </xf>
    <xf numFmtId="0" fontId="2" fillId="0" borderId="28" xfId="57" applyFill="1" applyBorder="1" applyAlignment="1">
      <alignment horizontal="center" vertical="center"/>
      <protection/>
    </xf>
    <xf numFmtId="0" fontId="2" fillId="0" borderId="0" xfId="57" applyBorder="1" applyAlignment="1">
      <alignment vertical="center" wrapText="1"/>
      <protection/>
    </xf>
    <xf numFmtId="4" fontId="2" fillId="35" borderId="24" xfId="57" applyNumberFormat="1" applyFont="1" applyFill="1" applyBorder="1" applyAlignment="1">
      <alignment horizontal="center"/>
      <protection/>
    </xf>
    <xf numFmtId="11" fontId="4" fillId="0" borderId="27" xfId="57" applyNumberFormat="1" applyFont="1" applyFill="1" applyBorder="1" applyAlignment="1">
      <alignment horizontal="center" vertical="center"/>
      <protection/>
    </xf>
    <xf numFmtId="11" fontId="4" fillId="0" borderId="29" xfId="57" applyNumberFormat="1" applyFont="1" applyFill="1" applyBorder="1" applyAlignment="1">
      <alignment horizontal="center" vertical="center"/>
      <protection/>
    </xf>
    <xf numFmtId="11" fontId="2" fillId="34" borderId="29" xfId="57" applyNumberFormat="1" applyFill="1" applyBorder="1" applyAlignment="1">
      <alignment horizontal="center"/>
      <protection/>
    </xf>
    <xf numFmtId="0" fontId="4" fillId="0" borderId="16" xfId="57" applyFont="1" applyFill="1" applyBorder="1">
      <alignment/>
      <protection/>
    </xf>
    <xf numFmtId="0" fontId="4" fillId="0" borderId="22" xfId="57" applyFont="1" applyFill="1" applyBorder="1" applyAlignment="1">
      <alignment horizontal="center"/>
      <protection/>
    </xf>
    <xf numFmtId="0" fontId="2" fillId="0" borderId="30" xfId="57" applyBorder="1" applyAlignment="1">
      <alignment horizontal="center" vertical="center"/>
      <protection/>
    </xf>
    <xf numFmtId="0" fontId="2" fillId="0" borderId="31" xfId="57" applyBorder="1" applyAlignment="1">
      <alignment horizontal="center" vertical="center"/>
      <protection/>
    </xf>
    <xf numFmtId="3" fontId="2" fillId="35" borderId="21" xfId="57" applyNumberFormat="1" applyFill="1" applyBorder="1" applyAlignment="1">
      <alignment horizontal="center" vertical="center"/>
      <protection/>
    </xf>
    <xf numFmtId="11" fontId="2" fillId="34" borderId="32" xfId="57" applyNumberFormat="1" applyFill="1" applyBorder="1" applyAlignment="1">
      <alignment horizontal="center" vertical="center"/>
      <protection/>
    </xf>
    <xf numFmtId="0" fontId="58" fillId="0" borderId="20" xfId="57" applyFont="1" applyFill="1" applyBorder="1" applyAlignment="1">
      <alignment wrapText="1"/>
      <protection/>
    </xf>
    <xf numFmtId="3" fontId="2" fillId="35" borderId="24" xfId="57" applyNumberFormat="1" applyFill="1" applyBorder="1" applyAlignment="1">
      <alignment horizontal="center" vertical="center"/>
      <protection/>
    </xf>
    <xf numFmtId="11" fontId="2" fillId="34" borderId="25" xfId="57" applyNumberFormat="1" applyFill="1" applyBorder="1" applyAlignment="1">
      <alignment horizontal="center" vertical="center"/>
      <protection/>
    </xf>
    <xf numFmtId="11" fontId="2" fillId="0" borderId="25" xfId="57" applyNumberFormat="1" applyFill="1" applyBorder="1" applyAlignment="1">
      <alignment horizontal="center" vertical="center"/>
      <protection/>
    </xf>
    <xf numFmtId="11" fontId="2" fillId="35" borderId="24" xfId="57" applyNumberFormat="1" applyFill="1" applyBorder="1" applyAlignment="1">
      <alignment horizontal="center" vertical="center"/>
      <protection/>
    </xf>
    <xf numFmtId="11" fontId="2" fillId="35" borderId="33" xfId="57" applyNumberFormat="1" applyFill="1" applyBorder="1" applyAlignment="1">
      <alignment horizontal="center" vertical="center"/>
      <protection/>
    </xf>
    <xf numFmtId="0" fontId="2" fillId="0" borderId="20" xfId="57" applyFont="1" applyBorder="1" applyAlignment="1">
      <alignment horizontal="center" vertical="center"/>
      <protection/>
    </xf>
    <xf numFmtId="0" fontId="59" fillId="0" borderId="34" xfId="57" applyFont="1" applyFill="1" applyBorder="1" applyAlignment="1">
      <alignment vertical="center" wrapText="1"/>
      <protection/>
    </xf>
    <xf numFmtId="0" fontId="59" fillId="0" borderId="20" xfId="57" applyFont="1" applyFill="1" applyBorder="1">
      <alignment/>
      <protection/>
    </xf>
    <xf numFmtId="0" fontId="2" fillId="0" borderId="35" xfId="57" applyBorder="1">
      <alignment/>
      <protection/>
    </xf>
    <xf numFmtId="0" fontId="58" fillId="0" borderId="20" xfId="57" applyFont="1" applyFill="1" applyBorder="1" applyAlignment="1">
      <alignment vertical="center" wrapText="1"/>
      <protection/>
    </xf>
    <xf numFmtId="165" fontId="58" fillId="34" borderId="36" xfId="57" applyNumberFormat="1" applyFont="1" applyFill="1" applyBorder="1" applyAlignment="1">
      <alignment horizontal="center" vertical="center"/>
      <protection/>
    </xf>
    <xf numFmtId="11" fontId="4" fillId="0" borderId="0" xfId="57" applyNumberFormat="1" applyFont="1" applyFill="1" applyBorder="1" applyAlignment="1">
      <alignment horizontal="center" vertical="center"/>
      <protection/>
    </xf>
    <xf numFmtId="11" fontId="4" fillId="0" borderId="0" xfId="57" applyNumberFormat="1" applyFont="1" applyFill="1" applyBorder="1" applyAlignment="1">
      <alignment horizontal="center"/>
      <protection/>
    </xf>
    <xf numFmtId="11" fontId="4" fillId="0" borderId="0" xfId="57" applyNumberFormat="1" applyFont="1" applyFill="1" applyBorder="1" applyAlignment="1">
      <alignment horizontal="center" wrapText="1"/>
      <protection/>
    </xf>
    <xf numFmtId="0" fontId="2" fillId="0" borderId="0" xfId="57" applyFont="1" applyFill="1" applyBorder="1" applyAlignment="1">
      <alignment vertical="center" wrapText="1"/>
      <protection/>
    </xf>
    <xf numFmtId="11" fontId="2" fillId="0" borderId="0" xfId="57" applyNumberFormat="1" applyFill="1" applyBorder="1" applyAlignment="1">
      <alignment horizontal="center" vertical="center"/>
      <protection/>
    </xf>
    <xf numFmtId="11" fontId="2" fillId="0" borderId="0" xfId="57" applyNumberFormat="1" applyFill="1" applyBorder="1" applyAlignment="1">
      <alignment horizontal="center"/>
      <protection/>
    </xf>
    <xf numFmtId="11" fontId="2" fillId="0" borderId="0" xfId="57" applyNumberFormat="1" applyFont="1" applyFill="1" applyBorder="1" applyAlignment="1">
      <alignment horizontal="center"/>
      <protection/>
    </xf>
    <xf numFmtId="11" fontId="2" fillId="0" borderId="0" xfId="57" applyNumberFormat="1" applyFont="1" applyFill="1" applyBorder="1" applyAlignment="1">
      <alignment horizontal="center" vertical="center"/>
      <protection/>
    </xf>
    <xf numFmtId="11" fontId="4" fillId="0" borderId="37" xfId="57" applyNumberFormat="1" applyFont="1" applyFill="1" applyBorder="1" applyAlignment="1">
      <alignment horizontal="center" vertical="center"/>
      <protection/>
    </xf>
    <xf numFmtId="165" fontId="58" fillId="34" borderId="38" xfId="57" applyNumberFormat="1" applyFont="1" applyFill="1" applyBorder="1" applyAlignment="1">
      <alignment horizontal="center" vertical="center"/>
      <protection/>
    </xf>
    <xf numFmtId="11" fontId="2" fillId="0" borderId="13" xfId="57" applyNumberFormat="1" applyFill="1" applyBorder="1" applyAlignment="1">
      <alignment horizontal="center" vertical="center"/>
      <protection/>
    </xf>
    <xf numFmtId="165" fontId="58" fillId="34" borderId="39" xfId="57" applyNumberFormat="1" applyFont="1" applyFill="1" applyBorder="1" applyAlignment="1">
      <alignment horizontal="center" vertical="center"/>
      <protection/>
    </xf>
    <xf numFmtId="11" fontId="4" fillId="0" borderId="31" xfId="57" applyNumberFormat="1" applyFont="1" applyFill="1" applyBorder="1" applyAlignment="1">
      <alignment horizontal="center" vertical="center"/>
      <protection/>
    </xf>
    <xf numFmtId="11" fontId="2" fillId="36" borderId="31" xfId="57" applyNumberFormat="1" applyFill="1" applyBorder="1" applyAlignment="1">
      <alignment horizontal="center" vertical="center"/>
      <protection/>
    </xf>
    <xf numFmtId="11" fontId="2" fillId="36" borderId="32" xfId="57" applyNumberFormat="1" applyFill="1" applyBorder="1" applyAlignment="1">
      <alignment horizontal="center" vertical="center"/>
      <protection/>
    </xf>
    <xf numFmtId="11" fontId="60" fillId="0" borderId="0" xfId="57" applyNumberFormat="1" applyFont="1" applyFill="1" applyBorder="1" applyAlignment="1">
      <alignment horizontal="center"/>
      <protection/>
    </xf>
    <xf numFmtId="165" fontId="58" fillId="0" borderId="39" xfId="57" applyNumberFormat="1" applyFont="1" applyFill="1" applyBorder="1" applyAlignment="1">
      <alignment horizontal="center" vertical="center"/>
      <protection/>
    </xf>
    <xf numFmtId="11" fontId="4" fillId="0" borderId="35" xfId="57" applyNumberFormat="1" applyFont="1" applyFill="1" applyBorder="1" applyAlignment="1">
      <alignment horizontal="center"/>
      <protection/>
    </xf>
    <xf numFmtId="11" fontId="4" fillId="0" borderId="35" xfId="57" applyNumberFormat="1" applyFont="1" applyFill="1" applyBorder="1" applyAlignment="1">
      <alignment horizontal="center" wrapText="1"/>
      <protection/>
    </xf>
    <xf numFmtId="0" fontId="58" fillId="0" borderId="16" xfId="57" applyFont="1" applyFill="1" applyBorder="1">
      <alignment/>
      <protection/>
    </xf>
    <xf numFmtId="0" fontId="4" fillId="0" borderId="40" xfId="57" applyFont="1" applyFill="1" applyBorder="1" applyAlignment="1">
      <alignment horizontal="center" vertical="center"/>
      <protection/>
    </xf>
    <xf numFmtId="0" fontId="4" fillId="0" borderId="23" xfId="57" applyFont="1" applyFill="1" applyBorder="1" applyAlignment="1">
      <alignment horizontal="center" wrapText="1"/>
      <protection/>
    </xf>
    <xf numFmtId="0" fontId="2" fillId="0" borderId="21" xfId="57" applyFont="1" applyFill="1" applyBorder="1" applyAlignment="1">
      <alignment vertical="center" wrapText="1"/>
      <protection/>
    </xf>
    <xf numFmtId="3" fontId="2" fillId="35" borderId="26" xfId="57" applyNumberFormat="1" applyFill="1" applyBorder="1" applyAlignment="1">
      <alignment horizontal="center"/>
      <protection/>
    </xf>
    <xf numFmtId="11" fontId="2" fillId="34" borderId="41" xfId="57" applyNumberFormat="1" applyFill="1" applyBorder="1" applyAlignment="1">
      <alignment horizontal="center"/>
      <protection/>
    </xf>
    <xf numFmtId="3" fontId="2" fillId="0" borderId="31" xfId="57" applyNumberFormat="1" applyFill="1" applyBorder="1" applyAlignment="1">
      <alignment horizontal="center" vertical="center"/>
      <protection/>
    </xf>
    <xf numFmtId="165" fontId="58" fillId="37" borderId="38" xfId="57" applyNumberFormat="1" applyFont="1" applyFill="1" applyBorder="1" applyAlignment="1">
      <alignment horizontal="center" vertical="center"/>
      <protection/>
    </xf>
    <xf numFmtId="165" fontId="59" fillId="38" borderId="31" xfId="57" applyNumberFormat="1" applyFont="1" applyFill="1" applyBorder="1" applyAlignment="1">
      <alignment horizontal="center" vertical="center"/>
      <protection/>
    </xf>
    <xf numFmtId="11" fontId="4" fillId="0" borderId="39" xfId="57" applyNumberFormat="1" applyFont="1" applyFill="1" applyBorder="1" applyAlignment="1">
      <alignment horizontal="center" vertical="center"/>
      <protection/>
    </xf>
    <xf numFmtId="11" fontId="59" fillId="36" borderId="39" xfId="57" applyNumberFormat="1" applyFont="1" applyFill="1" applyBorder="1" applyAlignment="1">
      <alignment horizontal="center" vertical="center"/>
      <protection/>
    </xf>
    <xf numFmtId="11" fontId="59" fillId="36" borderId="42" xfId="57" applyNumberFormat="1" applyFont="1" applyFill="1" applyBorder="1" applyAlignment="1">
      <alignment horizontal="center" vertical="center"/>
      <protection/>
    </xf>
    <xf numFmtId="165" fontId="2" fillId="34" borderId="31" xfId="57" applyNumberFormat="1" applyFill="1" applyBorder="1" applyAlignment="1">
      <alignment horizontal="center"/>
      <protection/>
    </xf>
    <xf numFmtId="0" fontId="4" fillId="0" borderId="31" xfId="57" applyFont="1" applyFill="1" applyBorder="1" applyAlignment="1">
      <alignment horizontal="center" wrapText="1"/>
      <protection/>
    </xf>
    <xf numFmtId="0" fontId="2" fillId="34" borderId="31" xfId="57" applyFont="1" applyFill="1" applyBorder="1" applyAlignment="1">
      <alignment horizontal="center"/>
      <protection/>
    </xf>
    <xf numFmtId="0" fontId="2" fillId="34" borderId="31" xfId="57" applyFill="1" applyBorder="1" applyAlignment="1">
      <alignment horizontal="center"/>
      <protection/>
    </xf>
    <xf numFmtId="0" fontId="2" fillId="34" borderId="32" xfId="57" applyFill="1" applyBorder="1" applyAlignment="1">
      <alignment horizontal="center"/>
      <protection/>
    </xf>
    <xf numFmtId="0" fontId="4" fillId="0" borderId="43" xfId="57" applyFont="1" applyFill="1" applyBorder="1">
      <alignment/>
      <protection/>
    </xf>
    <xf numFmtId="0" fontId="4" fillId="0" borderId="44" xfId="57" applyFont="1" applyFill="1" applyBorder="1" applyAlignment="1">
      <alignment horizontal="center"/>
      <protection/>
    </xf>
    <xf numFmtId="0" fontId="4" fillId="0" borderId="41" xfId="57" applyFont="1" applyFill="1" applyBorder="1" applyAlignment="1">
      <alignment horizontal="center"/>
      <protection/>
    </xf>
    <xf numFmtId="165" fontId="2" fillId="34" borderId="32" xfId="57" applyNumberFormat="1" applyFill="1" applyBorder="1" applyAlignment="1">
      <alignment horizontal="center"/>
      <protection/>
    </xf>
    <xf numFmtId="0" fontId="4" fillId="0" borderId="45" xfId="57" applyFont="1" applyFill="1" applyBorder="1" applyAlignment="1">
      <alignment horizontal="center" vertical="center" wrapText="1"/>
      <protection/>
    </xf>
    <xf numFmtId="11" fontId="2" fillId="0" borderId="32" xfId="57" applyNumberFormat="1" applyFill="1" applyBorder="1" applyAlignment="1">
      <alignment horizontal="center" vertical="center"/>
      <protection/>
    </xf>
    <xf numFmtId="11" fontId="4" fillId="0" borderId="46" xfId="57" applyNumberFormat="1" applyFont="1" applyFill="1" applyBorder="1" applyAlignment="1">
      <alignment horizontal="center" vertical="center"/>
      <protection/>
    </xf>
    <xf numFmtId="0" fontId="4" fillId="0" borderId="47" xfId="58" applyFont="1" applyBorder="1" applyAlignment="1">
      <alignment vertical="center"/>
      <protection/>
    </xf>
    <xf numFmtId="0" fontId="3" fillId="0" borderId="48" xfId="57" applyFont="1" applyFill="1" applyBorder="1" applyAlignment="1">
      <alignment horizontal="center" vertical="center" wrapText="1"/>
      <protection/>
    </xf>
    <xf numFmtId="0" fontId="3" fillId="0" borderId="49" xfId="57" applyFont="1" applyFill="1" applyBorder="1" applyAlignment="1">
      <alignment horizontal="center" vertical="center" wrapText="1"/>
      <protection/>
    </xf>
    <xf numFmtId="0" fontId="3" fillId="0" borderId="50" xfId="57" applyFont="1" applyFill="1" applyBorder="1" applyAlignment="1">
      <alignment horizontal="center" vertical="center" wrapText="1"/>
      <protection/>
    </xf>
    <xf numFmtId="11" fontId="2" fillId="0" borderId="11" xfId="57" applyNumberFormat="1" applyFont="1" applyBorder="1" applyAlignment="1">
      <alignment horizontal="center" vertical="top" wrapText="1"/>
      <protection/>
    </xf>
    <xf numFmtId="11" fontId="2" fillId="0" borderId="12" xfId="57" applyNumberFormat="1" applyFont="1" applyBorder="1" applyAlignment="1">
      <alignment horizontal="center" vertical="top" wrapText="1"/>
      <protection/>
    </xf>
    <xf numFmtId="0" fontId="3" fillId="0" borderId="51" xfId="57" applyFont="1" applyBorder="1" applyAlignment="1">
      <alignment horizontal="center" vertical="center" wrapText="1"/>
      <protection/>
    </xf>
    <xf numFmtId="0" fontId="3" fillId="0" borderId="51" xfId="57" applyFont="1" applyBorder="1" applyAlignment="1">
      <alignment vertical="center" wrapText="1"/>
      <protection/>
    </xf>
    <xf numFmtId="0" fontId="3" fillId="0" borderId="52" xfId="57" applyFont="1" applyBorder="1" applyAlignment="1">
      <alignment vertical="center" wrapText="1"/>
      <protection/>
    </xf>
    <xf numFmtId="0" fontId="2" fillId="0" borderId="11" xfId="57" applyFont="1" applyBorder="1" applyAlignment="1">
      <alignment horizontal="center" vertical="center" wrapText="1"/>
      <protection/>
    </xf>
    <xf numFmtId="0" fontId="2" fillId="0" borderId="11" xfId="57" applyBorder="1" applyAlignment="1">
      <alignment vertical="center" wrapText="1"/>
      <protection/>
    </xf>
    <xf numFmtId="0" fontId="2" fillId="0" borderId="12" xfId="57" applyBorder="1" applyAlignment="1">
      <alignment vertical="center" wrapText="1"/>
      <protection/>
    </xf>
    <xf numFmtId="0" fontId="2" fillId="39" borderId="11" xfId="57" applyFill="1" applyBorder="1" applyAlignment="1">
      <alignment horizontal="center"/>
      <protection/>
    </xf>
    <xf numFmtId="0" fontId="2" fillId="0" borderId="11" xfId="57" applyBorder="1" applyAlignment="1">
      <alignment/>
      <protection/>
    </xf>
    <xf numFmtId="164" fontId="2" fillId="39" borderId="11" xfId="57" applyNumberFormat="1" applyFill="1" applyBorder="1" applyAlignment="1">
      <alignment horizontal="center"/>
      <protection/>
    </xf>
    <xf numFmtId="0" fontId="2" fillId="0" borderId="37" xfId="57" applyBorder="1" applyAlignment="1">
      <alignment horizontal="center" vertical="center" wrapText="1"/>
      <protection/>
    </xf>
    <xf numFmtId="0" fontId="2" fillId="0" borderId="35" xfId="57" applyBorder="1" applyAlignment="1">
      <alignment horizontal="center" vertical="center" wrapText="1"/>
      <protection/>
    </xf>
    <xf numFmtId="0" fontId="2" fillId="0" borderId="53" xfId="57" applyBorder="1" applyAlignment="1">
      <alignment horizontal="center" vertical="center" wrapText="1"/>
      <protection/>
    </xf>
    <xf numFmtId="0" fontId="2" fillId="0" borderId="13" xfId="57" applyBorder="1" applyAlignment="1">
      <alignment horizontal="center" vertical="center" wrapText="1"/>
      <protection/>
    </xf>
    <xf numFmtId="0" fontId="2" fillId="0" borderId="0" xfId="57" applyBorder="1" applyAlignment="1">
      <alignment horizontal="center" vertical="center" wrapText="1"/>
      <protection/>
    </xf>
    <xf numFmtId="0" fontId="2" fillId="0" borderId="54" xfId="57" applyBorder="1" applyAlignment="1">
      <alignment horizontal="center" vertical="center" wrapText="1"/>
      <protection/>
    </xf>
    <xf numFmtId="0" fontId="2" fillId="0" borderId="14" xfId="57" applyBorder="1" applyAlignment="1">
      <alignment horizontal="center" vertical="center" wrapText="1"/>
      <protection/>
    </xf>
    <xf numFmtId="0" fontId="2" fillId="0" borderId="15" xfId="57" applyBorder="1" applyAlignment="1">
      <alignment horizontal="center" vertical="center" wrapText="1"/>
      <protection/>
    </xf>
    <xf numFmtId="0" fontId="2" fillId="0" borderId="55" xfId="57" applyBorder="1" applyAlignment="1">
      <alignment horizontal="center" vertical="center" wrapText="1"/>
      <protection/>
    </xf>
    <xf numFmtId="0" fontId="61" fillId="0" borderId="18" xfId="53" applyFont="1" applyBorder="1" applyAlignment="1">
      <alignment horizontal="center"/>
    </xf>
    <xf numFmtId="11" fontId="8" fillId="0" borderId="11" xfId="58" applyNumberFormat="1" applyFont="1" applyBorder="1" applyAlignment="1">
      <alignment horizontal="center" vertical="center" wrapText="1"/>
      <protection/>
    </xf>
    <xf numFmtId="11" fontId="8" fillId="0" borderId="12" xfId="58" applyNumberFormat="1" applyFont="1" applyBorder="1" applyAlignment="1">
      <alignment horizontal="center" vertical="center" wrapText="1"/>
      <protection/>
    </xf>
    <xf numFmtId="0" fontId="2" fillId="0" borderId="11" xfId="57" applyBorder="1" applyAlignment="1">
      <alignment horizontal="center" vertical="top" wrapText="1"/>
      <protection/>
    </xf>
    <xf numFmtId="0" fontId="2" fillId="0" borderId="12" xfId="57" applyBorder="1" applyAlignment="1">
      <alignment horizontal="center" vertical="top" wrapText="1"/>
      <protection/>
    </xf>
    <xf numFmtId="0" fontId="2" fillId="0" borderId="25" xfId="57" applyFont="1" applyBorder="1" applyAlignment="1">
      <alignment vertical="center" wrapText="1"/>
      <protection/>
    </xf>
    <xf numFmtId="0" fontId="2" fillId="0" borderId="29" xfId="57" applyFont="1" applyBorder="1" applyAlignment="1">
      <alignment vertical="center" wrapText="1"/>
      <protection/>
    </xf>
    <xf numFmtId="0" fontId="2" fillId="0" borderId="27" xfId="57" applyFont="1" applyBorder="1" applyAlignment="1">
      <alignment vertical="center" wrapText="1"/>
      <protection/>
    </xf>
    <xf numFmtId="0" fontId="2" fillId="0" borderId="35" xfId="57" applyBorder="1" applyAlignment="1">
      <alignment horizontal="center" vertical="top" wrapText="1"/>
      <protection/>
    </xf>
    <xf numFmtId="0" fontId="2" fillId="0" borderId="53" xfId="57" applyBorder="1" applyAlignment="1">
      <alignment horizontal="center"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40</xdr:row>
      <xdr:rowOff>9525</xdr:rowOff>
    </xdr:from>
    <xdr:ext cx="6162675" cy="9296400"/>
    <xdr:sp>
      <xdr:nvSpPr>
        <xdr:cNvPr id="1" name="TextBox 1"/>
        <xdr:cNvSpPr txBox="1">
          <a:spLocks noChangeArrowheads="1"/>
        </xdr:cNvSpPr>
      </xdr:nvSpPr>
      <xdr:spPr>
        <a:xfrm>
          <a:off x="0" y="8239125"/>
          <a:ext cx="6162675" cy="9296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Aerosols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emissions of listed substances are calculated as follows:
</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E</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 W</a:t>
          </a:r>
          <a:r>
            <a:rPr lang="en-US" cap="none" sz="1100" b="0" i="1" u="none" baseline="-25000">
              <a:solidFill>
                <a:srgbClr val="000000"/>
              </a:solidFill>
              <a:latin typeface="Arial"/>
              <a:ea typeface="Arial"/>
              <a:cs typeface="Arial"/>
            </a:rPr>
            <a:t>CR</a:t>
          </a:r>
          <a:r>
            <a:rPr lang="en-US" cap="none" sz="1100" b="0" i="1" u="none" baseline="0">
              <a:solidFill>
                <a:srgbClr val="000000"/>
              </a:solidFill>
              <a:latin typeface="Arial"/>
              <a:ea typeface="Arial"/>
              <a:cs typeface="Arial"/>
            </a:rPr>
            <a:t> x D</a:t>
          </a:r>
          <a:r>
            <a:rPr lang="en-US" cap="none" sz="1100" b="0" i="1" u="none" baseline="-25000">
              <a:solidFill>
                <a:srgbClr val="000000"/>
              </a:solidFill>
              <a:latin typeface="Arial"/>
              <a:ea typeface="Arial"/>
              <a:cs typeface="Arial"/>
            </a:rPr>
            <a:t>R</a:t>
          </a:r>
          <a:r>
            <a:rPr lang="en-US" cap="none" sz="1100" b="0" i="1" u="none" baseline="0">
              <a:solidFill>
                <a:srgbClr val="000000"/>
              </a:solidFill>
              <a:latin typeface="Arial"/>
              <a:ea typeface="Arial"/>
              <a:cs typeface="Arial"/>
            </a:rPr>
            <a:t> x C</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x D</a:t>
          </a:r>
          <a:r>
            <a:rPr lang="en-US" cap="none" sz="1100" b="0" i="1" u="none" baseline="-25000">
              <a:solidFill>
                <a:srgbClr val="000000"/>
              </a:solidFill>
              <a:latin typeface="Arial"/>
              <a:ea typeface="Arial"/>
              <a:cs typeface="Arial"/>
            </a:rPr>
            <a:t>W</a:t>
          </a:r>
          <a:r>
            <a:rPr lang="en-US" cap="none" sz="1100" b="0" i="1" u="none" baseline="0">
              <a:solidFill>
                <a:srgbClr val="000000"/>
              </a:solidFill>
              <a:latin typeface="Arial"/>
              <a:ea typeface="Arial"/>
              <a:cs typeface="Arial"/>
            </a:rPr>
            <a:t> x 60 min/hr x 8,760 hr/yr</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Where,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E</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 Listed substance emissions in lb/yr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a:t>
          </a:r>
          <a:r>
            <a:rPr lang="en-US" cap="none" sz="1100" b="0" i="1" u="none" baseline="-25000">
              <a:solidFill>
                <a:srgbClr val="000000"/>
              </a:solidFill>
              <a:latin typeface="Arial"/>
              <a:ea typeface="Arial"/>
              <a:cs typeface="Arial"/>
            </a:rPr>
            <a:t>CR</a:t>
          </a:r>
          <a:r>
            <a:rPr lang="en-US" cap="none" sz="1100" b="0" i="1" u="none" baseline="0">
              <a:solidFill>
                <a:srgbClr val="000000"/>
              </a:solidFill>
              <a:latin typeface="Arial"/>
              <a:ea typeface="Arial"/>
              <a:cs typeface="Arial"/>
            </a:rPr>
            <a:t>  = H</a:t>
          </a:r>
          <a:r>
            <a:rPr lang="en-US" cap="none" sz="1100" b="0" i="1" u="none" baseline="-25000">
              <a:solidFill>
                <a:srgbClr val="000000"/>
              </a:solidFill>
              <a:latin typeface="Arial"/>
              <a:ea typeface="Arial"/>
              <a:cs typeface="Arial"/>
            </a:rPr>
            <a:t>2</a:t>
          </a:r>
          <a:r>
            <a:rPr lang="en-US" cap="none" sz="1100" b="0" i="1" u="none" baseline="0">
              <a:solidFill>
                <a:srgbClr val="000000"/>
              </a:solidFill>
              <a:latin typeface="Arial"/>
              <a:ea typeface="Arial"/>
              <a:cs typeface="Arial"/>
            </a:rPr>
            <a:t>O Circulation Rate for tower(s) (gal/min)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D</a:t>
          </a:r>
          <a:r>
            <a:rPr lang="en-US" cap="none" sz="1100" b="0" i="1" u="none" baseline="-25000">
              <a:solidFill>
                <a:srgbClr val="000000"/>
              </a:solidFill>
              <a:latin typeface="Arial"/>
              <a:ea typeface="Arial"/>
              <a:cs typeface="Arial"/>
            </a:rPr>
            <a:t>R</a:t>
          </a:r>
          <a:r>
            <a:rPr lang="en-US" cap="none" sz="1100" b="0" i="1" u="none" baseline="0">
              <a:solidFill>
                <a:srgbClr val="000000"/>
              </a:solidFill>
              <a:latin typeface="Arial"/>
              <a:ea typeface="Arial"/>
              <a:cs typeface="Arial"/>
            </a:rPr>
            <a:t>  = Drift Rate (0.0002, 0.02% of water circulation)</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 Concentration of listed substance</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D</a:t>
          </a:r>
          <a:r>
            <a:rPr lang="en-US" cap="none" sz="1100" b="0" i="1" u="none" baseline="-25000">
              <a:solidFill>
                <a:srgbClr val="000000"/>
              </a:solidFill>
              <a:latin typeface="Arial"/>
              <a:ea typeface="Arial"/>
              <a:cs typeface="Arial"/>
            </a:rPr>
            <a:t>W</a:t>
          </a:r>
          <a:r>
            <a:rPr lang="en-US" cap="none" sz="1100" b="0" i="1" u="none" baseline="0">
              <a:solidFill>
                <a:srgbClr val="000000"/>
              </a:solidFill>
              <a:latin typeface="Arial"/>
              <a:ea typeface="Arial"/>
              <a:cs typeface="Arial"/>
            </a:rPr>
            <a:t>  = Density of water (8.34lb/gal)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Particulates, dissolved solids.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Arial"/>
              <a:ea typeface="Arial"/>
              <a:cs typeface="Arial"/>
            </a:rPr>
            <a:t>E</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 W</a:t>
          </a:r>
          <a:r>
            <a:rPr lang="en-US" cap="none" sz="1100" b="0" i="1" u="none" baseline="-25000">
              <a:solidFill>
                <a:srgbClr val="000000"/>
              </a:solidFill>
              <a:latin typeface="Arial"/>
              <a:ea typeface="Arial"/>
              <a:cs typeface="Arial"/>
            </a:rPr>
            <a:t>CR</a:t>
          </a:r>
          <a:r>
            <a:rPr lang="en-US" cap="none" sz="1100" b="0" i="1" u="none" baseline="0">
              <a:solidFill>
                <a:srgbClr val="000000"/>
              </a:solidFill>
              <a:latin typeface="Arial"/>
              <a:ea typeface="Arial"/>
              <a:cs typeface="Arial"/>
            </a:rPr>
            <a:t> x PD</a:t>
          </a:r>
          <a:r>
            <a:rPr lang="en-US" cap="none" sz="1100" b="0" i="1" u="none" baseline="-25000">
              <a:solidFill>
                <a:srgbClr val="000000"/>
              </a:solidFill>
              <a:latin typeface="Arial"/>
              <a:ea typeface="Arial"/>
              <a:cs typeface="Arial"/>
            </a:rPr>
            <a:t>R</a:t>
          </a:r>
          <a:r>
            <a:rPr lang="en-US" cap="none" sz="1100" b="0" i="1" u="none" baseline="0">
              <a:solidFill>
                <a:srgbClr val="000000"/>
              </a:solidFill>
              <a:latin typeface="Arial"/>
              <a:ea typeface="Arial"/>
              <a:cs typeface="Arial"/>
            </a:rPr>
            <a:t> x C</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x D</a:t>
          </a:r>
          <a:r>
            <a:rPr lang="en-US" cap="none" sz="1100" b="0" i="1" u="none" baseline="-25000">
              <a:solidFill>
                <a:srgbClr val="000000"/>
              </a:solidFill>
              <a:latin typeface="Arial"/>
              <a:ea typeface="Arial"/>
              <a:cs typeface="Arial"/>
            </a:rPr>
            <a:t>W</a:t>
          </a:r>
          <a:r>
            <a:rPr lang="en-US" cap="none" sz="1100" b="0" i="1" u="none" baseline="0">
              <a:solidFill>
                <a:srgbClr val="000000"/>
              </a:solidFill>
              <a:latin typeface="Arial"/>
              <a:ea typeface="Arial"/>
              <a:cs typeface="Arial"/>
            </a:rPr>
            <a:t> x 60 min/hr x 8,760 hr/yr</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Where,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E</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 Listed substance emissions in lb/yr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a:t>
          </a:r>
          <a:r>
            <a:rPr lang="en-US" cap="none" sz="1100" b="0" i="1" u="none" baseline="-25000">
              <a:solidFill>
                <a:srgbClr val="000000"/>
              </a:solidFill>
              <a:latin typeface="Arial"/>
              <a:ea typeface="Arial"/>
              <a:cs typeface="Arial"/>
            </a:rPr>
            <a:t>CR</a:t>
          </a:r>
          <a:r>
            <a:rPr lang="en-US" cap="none" sz="1100" b="0" i="1" u="none" baseline="0">
              <a:solidFill>
                <a:srgbClr val="000000"/>
              </a:solidFill>
              <a:latin typeface="Arial"/>
              <a:ea typeface="Arial"/>
              <a:cs typeface="Arial"/>
            </a:rPr>
            <a:t>  = H</a:t>
          </a:r>
          <a:r>
            <a:rPr lang="en-US" cap="none" sz="1100" b="0" i="1" u="none" baseline="-25000">
              <a:solidFill>
                <a:srgbClr val="000000"/>
              </a:solidFill>
              <a:latin typeface="Arial"/>
              <a:ea typeface="Arial"/>
              <a:cs typeface="Arial"/>
            </a:rPr>
            <a:t>2</a:t>
          </a:r>
          <a:r>
            <a:rPr lang="en-US" cap="none" sz="1100" b="0" i="1" u="none" baseline="0">
              <a:solidFill>
                <a:srgbClr val="000000"/>
              </a:solidFill>
              <a:latin typeface="Arial"/>
              <a:ea typeface="Arial"/>
              <a:cs typeface="Arial"/>
            </a:rPr>
            <a:t>O Circulation Rate for tower(s) (gal/min)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PD</a:t>
          </a:r>
          <a:r>
            <a:rPr lang="en-US" cap="none" sz="1100" b="0" i="1" u="none" baseline="-25000">
              <a:solidFill>
                <a:srgbClr val="000000"/>
              </a:solidFill>
              <a:latin typeface="Arial"/>
              <a:ea typeface="Arial"/>
              <a:cs typeface="Arial"/>
            </a:rPr>
            <a:t>R</a:t>
          </a:r>
          <a:r>
            <a:rPr lang="en-US" cap="none" sz="1100" b="0" i="1" u="none" baseline="0">
              <a:solidFill>
                <a:srgbClr val="000000"/>
              </a:solidFill>
              <a:latin typeface="Arial"/>
              <a:ea typeface="Arial"/>
              <a:cs typeface="Arial"/>
            </a:rPr>
            <a:t>  = Particulate Drift Rate (1.9 E-05 lb PM</a:t>
          </a:r>
          <a:r>
            <a:rPr lang="en-US" cap="none" sz="1100" b="0" i="1" u="none" baseline="-25000">
              <a:solidFill>
                <a:srgbClr val="000000"/>
              </a:solidFill>
              <a:latin typeface="Arial"/>
              <a:ea typeface="Arial"/>
              <a:cs typeface="Arial"/>
            </a:rPr>
            <a:t>10</a:t>
          </a:r>
          <a:r>
            <a:rPr lang="en-US" cap="none" sz="1100" b="0" i="1" u="none" baseline="0">
              <a:solidFill>
                <a:srgbClr val="000000"/>
              </a:solidFill>
              <a:latin typeface="Arial"/>
              <a:ea typeface="Arial"/>
              <a:cs typeface="Arial"/>
            </a:rPr>
            <a:t> / gal, 0.019   lb PM</a:t>
          </a:r>
          <a:r>
            <a:rPr lang="en-US" cap="none" sz="1100" b="0" i="1" u="none" baseline="-25000">
              <a:solidFill>
                <a:srgbClr val="000000"/>
              </a:solidFill>
              <a:latin typeface="Arial"/>
              <a:ea typeface="Arial"/>
              <a:cs typeface="Arial"/>
            </a:rPr>
            <a:t>10 </a:t>
          </a:r>
          <a:r>
            <a:rPr lang="en-US" cap="none" sz="1100" b="0" i="1" u="none" baseline="0">
              <a:solidFill>
                <a:srgbClr val="000000"/>
              </a:solidFill>
              <a:latin typeface="Arial"/>
              <a:ea typeface="Arial"/>
              <a:cs typeface="Arial"/>
            </a:rPr>
            <a:t>/1,000 gallons) (lb PM</a:t>
          </a:r>
          <a:r>
            <a:rPr lang="en-US" cap="none" sz="1100" b="0" i="1" u="none" baseline="-25000">
              <a:solidFill>
                <a:srgbClr val="000000"/>
              </a:solidFill>
              <a:latin typeface="Arial"/>
              <a:ea typeface="Arial"/>
              <a:cs typeface="Arial"/>
            </a:rPr>
            <a:t>10</a:t>
          </a:r>
          <a:r>
            <a:rPr lang="en-US" cap="none" sz="1100" b="0" i="1" u="none" baseline="0">
              <a:solidFill>
                <a:srgbClr val="000000"/>
              </a:solidFill>
              <a:latin typeface="Arial"/>
              <a:ea typeface="Arial"/>
              <a:cs typeface="Arial"/>
            </a:rPr>
            <a:t> / gal for M</a:t>
          </a:r>
          <a:r>
            <a:rPr lang="en-US" cap="none" sz="1100" b="0" i="1" u="none" baseline="-25000">
              <a:solidFill>
                <a:srgbClr val="000000"/>
              </a:solidFill>
              <a:latin typeface="Arial"/>
              <a:ea typeface="Arial"/>
              <a:cs typeface="Arial"/>
            </a:rPr>
            <a:t>DDR</a:t>
          </a:r>
          <a:r>
            <a:rPr lang="en-US" cap="none" sz="1100" b="0" i="1"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 Concentration of listed substance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Concentration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Where,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 (W</a:t>
          </a:r>
          <a:r>
            <a:rPr lang="en-US" cap="none" sz="1100" b="0" i="1" u="none" baseline="-25000">
              <a:solidFill>
                <a:srgbClr val="000000"/>
              </a:solidFill>
              <a:latin typeface="Arial"/>
              <a:ea typeface="Arial"/>
              <a:cs typeface="Arial"/>
            </a:rPr>
            <a:t>TA</a:t>
          </a:r>
          <a:r>
            <a:rPr lang="en-US" cap="none" sz="1100" b="0" i="1" u="none" baseline="0">
              <a:solidFill>
                <a:srgbClr val="000000"/>
              </a:solidFill>
              <a:latin typeface="Arial"/>
              <a:ea typeface="Arial"/>
              <a:cs typeface="Arial"/>
            </a:rPr>
            <a:t> x Wt% )/(V</a:t>
          </a:r>
          <a:r>
            <a:rPr lang="en-US" cap="none" sz="1100" b="0" i="1" u="none" baseline="-25000">
              <a:solidFill>
                <a:srgbClr val="000000"/>
              </a:solidFill>
              <a:latin typeface="Arial"/>
              <a:ea typeface="Arial"/>
              <a:cs typeface="Arial"/>
            </a:rPr>
            <a:t>T </a:t>
          </a:r>
          <a:r>
            <a:rPr lang="en-US" cap="none" sz="1100" b="0" i="1" u="none" baseline="0">
              <a:solidFill>
                <a:srgbClr val="000000"/>
              </a:solidFill>
              <a:latin typeface="Arial"/>
              <a:ea typeface="Arial"/>
              <a:cs typeface="Arial"/>
            </a:rPr>
            <a:t>x D</a:t>
          </a:r>
          <a:r>
            <a:rPr lang="en-US" cap="none" sz="1100" b="0" i="1" u="none" baseline="-25000">
              <a:solidFill>
                <a:srgbClr val="000000"/>
              </a:solidFill>
              <a:latin typeface="Arial"/>
              <a:ea typeface="Arial"/>
              <a:cs typeface="Arial"/>
            </a:rPr>
            <a:t>W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Where,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a:t>
          </a:r>
          <a:r>
            <a:rPr lang="en-US" cap="none" sz="1100" b="0" i="1" u="none" baseline="-25000">
              <a:solidFill>
                <a:srgbClr val="000000"/>
              </a:solidFill>
              <a:latin typeface="Arial"/>
              <a:ea typeface="Arial"/>
              <a:cs typeface="Arial"/>
            </a:rPr>
            <a:t>TA</a:t>
          </a:r>
          <a:r>
            <a:rPr lang="en-US" cap="none" sz="1100" b="0" i="1" u="none" baseline="0">
              <a:solidFill>
                <a:srgbClr val="000000"/>
              </a:solidFill>
              <a:latin typeface="Arial"/>
              <a:ea typeface="Arial"/>
              <a:cs typeface="Arial"/>
            </a:rPr>
            <a:t>  = Water treatment additive in lb/yr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Wt%  = Weight percentage of listed substance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V</a:t>
          </a:r>
          <a:r>
            <a:rPr lang="en-US" cap="none" sz="1100" b="0" i="1" u="none" baseline="-25000">
              <a:solidFill>
                <a:srgbClr val="000000"/>
              </a:solidFill>
              <a:latin typeface="Arial"/>
              <a:ea typeface="Arial"/>
              <a:cs typeface="Arial"/>
            </a:rPr>
            <a:t>T</a:t>
          </a:r>
          <a:r>
            <a:rPr lang="en-US" cap="none" sz="1100" b="0" i="1" u="none" baseline="0">
              <a:solidFill>
                <a:srgbClr val="000000"/>
              </a:solidFill>
              <a:latin typeface="Arial"/>
              <a:ea typeface="Arial"/>
              <a:cs typeface="Arial"/>
            </a:rPr>
            <a:t>  = Volume of tower in gallons</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D</a:t>
          </a:r>
          <a:r>
            <a:rPr lang="en-US" cap="none" sz="1100" b="0" i="1" u="none" baseline="-25000">
              <a:solidFill>
                <a:srgbClr val="000000"/>
              </a:solidFill>
              <a:latin typeface="Arial"/>
              <a:ea typeface="Arial"/>
              <a:cs typeface="Arial"/>
            </a:rPr>
            <a:t>W</a:t>
          </a:r>
          <a:r>
            <a:rPr lang="en-US" cap="none" sz="1100" b="0" i="1" u="none" baseline="0">
              <a:solidFill>
                <a:srgbClr val="000000"/>
              </a:solidFill>
              <a:latin typeface="Arial"/>
              <a:ea typeface="Arial"/>
              <a:cs typeface="Arial"/>
            </a:rPr>
            <a:t>  = Density of water (8.34lb/gal)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Arial"/>
              <a:ea typeface="Arial"/>
              <a:cs typeface="Arial"/>
            </a:rPr>
            <a:t>Where,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PD</a:t>
          </a:r>
          <a:r>
            <a:rPr lang="en-US" cap="none" sz="1100" b="0" i="1" u="none" baseline="-25000">
              <a:solidFill>
                <a:srgbClr val="000000"/>
              </a:solidFill>
              <a:latin typeface="Arial"/>
              <a:ea typeface="Arial"/>
              <a:cs typeface="Arial"/>
            </a:rPr>
            <a:t>R</a:t>
          </a:r>
          <a:r>
            <a:rPr lang="en-US" cap="none" sz="1100" b="0" i="1" u="none" baseline="0">
              <a:solidFill>
                <a:srgbClr val="000000"/>
              </a:solidFill>
              <a:latin typeface="Arial"/>
              <a:ea typeface="Arial"/>
              <a:cs typeface="Arial"/>
            </a:rPr>
            <a:t> = 1.9 E-05 lb PM</a:t>
          </a:r>
          <a:r>
            <a:rPr lang="en-US" cap="none" sz="1100" b="0" i="1" u="none" baseline="-25000">
              <a:solidFill>
                <a:srgbClr val="000000"/>
              </a:solidFill>
              <a:latin typeface="Arial"/>
              <a:ea typeface="Arial"/>
              <a:cs typeface="Arial"/>
            </a:rPr>
            <a:t>10 </a:t>
          </a:r>
          <a:r>
            <a:rPr lang="en-US" cap="none" sz="1100" b="0" i="1" u="none" baseline="0">
              <a:solidFill>
                <a:srgbClr val="000000"/>
              </a:solidFill>
              <a:latin typeface="Arial"/>
              <a:ea typeface="Arial"/>
              <a:cs typeface="Arial"/>
            </a:rPr>
            <a:t>/ gallons x TDS/ 12,000 ppm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Using Manufacturer's Design Rate
</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Arial"/>
              <a:ea typeface="Arial"/>
              <a:cs typeface="Arial"/>
            </a:rPr>
            <a:t>PD</a:t>
          </a:r>
          <a:r>
            <a:rPr lang="en-US" cap="none" sz="1100" b="0" i="1" u="none" baseline="-25000">
              <a:solidFill>
                <a:srgbClr val="000000"/>
              </a:solidFill>
              <a:latin typeface="Arial"/>
              <a:ea typeface="Arial"/>
              <a:cs typeface="Arial"/>
            </a:rPr>
            <a:t>R</a:t>
          </a:r>
          <a:r>
            <a:rPr lang="en-US" cap="none" sz="1100" b="0" i="1" u="none" baseline="0">
              <a:solidFill>
                <a:srgbClr val="000000"/>
              </a:solidFill>
              <a:latin typeface="Arial"/>
              <a:ea typeface="Arial"/>
              <a:cs typeface="Arial"/>
            </a:rPr>
            <a:t> = M</a:t>
          </a:r>
          <a:r>
            <a:rPr lang="en-US" cap="none" sz="1100" b="0" i="1" u="none" baseline="-25000">
              <a:solidFill>
                <a:srgbClr val="000000"/>
              </a:solidFill>
              <a:latin typeface="Arial"/>
              <a:ea typeface="Arial"/>
              <a:cs typeface="Arial"/>
            </a:rPr>
            <a:t>DDR</a:t>
          </a:r>
          <a:r>
            <a:rPr lang="en-US" cap="none" sz="1100" b="0" i="1" u="none" baseline="0">
              <a:solidFill>
                <a:srgbClr val="000000"/>
              </a:solidFill>
              <a:latin typeface="Arial"/>
              <a:ea typeface="Arial"/>
              <a:cs typeface="Arial"/>
            </a:rPr>
            <a:t> x D</a:t>
          </a:r>
          <a:r>
            <a:rPr lang="en-US" cap="none" sz="1100" b="0" i="1" u="none" baseline="-25000">
              <a:solidFill>
                <a:srgbClr val="000000"/>
              </a:solidFill>
              <a:latin typeface="Arial"/>
              <a:ea typeface="Arial"/>
              <a:cs typeface="Arial"/>
            </a:rPr>
            <a:t>W</a:t>
          </a:r>
          <a:r>
            <a:rPr lang="en-US" cap="none" sz="1100" b="0" i="1" u="none" baseline="-25000">
              <a:solidFill>
                <a:srgbClr val="000000"/>
              </a:solidFill>
              <a:latin typeface="Calibri"/>
              <a:ea typeface="Calibri"/>
              <a:cs typeface="Calibri"/>
            </a:rPr>
            <a:t> </a:t>
          </a:r>
          <a:r>
            <a:rPr lang="en-US" cap="none" sz="1100" b="0" i="1" u="none" baseline="0">
              <a:solidFill>
                <a:srgbClr val="000000"/>
              </a:solidFill>
              <a:latin typeface="Arial"/>
              <a:ea typeface="Arial"/>
              <a:cs typeface="Arial"/>
            </a:rPr>
            <a:t>x (TDS ppm/ 1 x E6 ppm)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Where,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M</a:t>
          </a:r>
          <a:r>
            <a:rPr lang="en-US" cap="none" sz="1100" b="0" i="1" u="none" baseline="-25000">
              <a:solidFill>
                <a:srgbClr val="000000"/>
              </a:solidFill>
              <a:latin typeface="Arial"/>
              <a:ea typeface="Arial"/>
              <a:cs typeface="Arial"/>
            </a:rPr>
            <a:t>DDR</a:t>
          </a:r>
          <a:r>
            <a:rPr lang="en-US" cap="none" sz="1100" b="0" i="1" u="none" baseline="0">
              <a:solidFill>
                <a:srgbClr val="000000"/>
              </a:solidFill>
              <a:latin typeface="Arial"/>
              <a:ea typeface="Arial"/>
              <a:cs typeface="Arial"/>
            </a:rPr>
            <a:t>  = Manufacturer's Design Drift Rate % gallon</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TDS  = Total Dissolved Solids</a:t>
          </a:r>
          <a:r>
            <a:rPr lang="en-US" cap="none" sz="11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9525</xdr:rowOff>
    </xdr:from>
    <xdr:ext cx="6162675" cy="9296400"/>
    <xdr:sp>
      <xdr:nvSpPr>
        <xdr:cNvPr id="1" name="TextBox 1"/>
        <xdr:cNvSpPr txBox="1">
          <a:spLocks noChangeArrowheads="1"/>
        </xdr:cNvSpPr>
      </xdr:nvSpPr>
      <xdr:spPr>
        <a:xfrm>
          <a:off x="0" y="7924800"/>
          <a:ext cx="6162675" cy="92964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Aerosols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The emissions of listed substances are calculated as follows:
</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E</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 W</a:t>
          </a:r>
          <a:r>
            <a:rPr lang="en-US" cap="none" sz="1100" b="0" i="1" u="none" baseline="-25000">
              <a:solidFill>
                <a:srgbClr val="000000"/>
              </a:solidFill>
              <a:latin typeface="Arial"/>
              <a:ea typeface="Arial"/>
              <a:cs typeface="Arial"/>
            </a:rPr>
            <a:t>CR</a:t>
          </a:r>
          <a:r>
            <a:rPr lang="en-US" cap="none" sz="1100" b="0" i="1" u="none" baseline="0">
              <a:solidFill>
                <a:srgbClr val="000000"/>
              </a:solidFill>
              <a:latin typeface="Arial"/>
              <a:ea typeface="Arial"/>
              <a:cs typeface="Arial"/>
            </a:rPr>
            <a:t> x D</a:t>
          </a:r>
          <a:r>
            <a:rPr lang="en-US" cap="none" sz="1100" b="0" i="1" u="none" baseline="-25000">
              <a:solidFill>
                <a:srgbClr val="000000"/>
              </a:solidFill>
              <a:latin typeface="Arial"/>
              <a:ea typeface="Arial"/>
              <a:cs typeface="Arial"/>
            </a:rPr>
            <a:t>R</a:t>
          </a:r>
          <a:r>
            <a:rPr lang="en-US" cap="none" sz="1100" b="0" i="1" u="none" baseline="0">
              <a:solidFill>
                <a:srgbClr val="000000"/>
              </a:solidFill>
              <a:latin typeface="Arial"/>
              <a:ea typeface="Arial"/>
              <a:cs typeface="Arial"/>
            </a:rPr>
            <a:t> x C</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x D</a:t>
          </a:r>
          <a:r>
            <a:rPr lang="en-US" cap="none" sz="1100" b="0" i="1" u="none" baseline="-25000">
              <a:solidFill>
                <a:srgbClr val="000000"/>
              </a:solidFill>
              <a:latin typeface="Arial"/>
              <a:ea typeface="Arial"/>
              <a:cs typeface="Arial"/>
            </a:rPr>
            <a:t>W</a:t>
          </a:r>
          <a:r>
            <a:rPr lang="en-US" cap="none" sz="1100" b="0" i="1" u="none" baseline="0">
              <a:solidFill>
                <a:srgbClr val="000000"/>
              </a:solidFill>
              <a:latin typeface="Arial"/>
              <a:ea typeface="Arial"/>
              <a:cs typeface="Arial"/>
            </a:rPr>
            <a:t> x 60 min/hr x 8,760 hr/yr</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Where,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E</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 Listed substance emissions in lb/yr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a:t>
          </a:r>
          <a:r>
            <a:rPr lang="en-US" cap="none" sz="1100" b="0" i="1" u="none" baseline="-25000">
              <a:solidFill>
                <a:srgbClr val="000000"/>
              </a:solidFill>
              <a:latin typeface="Arial"/>
              <a:ea typeface="Arial"/>
              <a:cs typeface="Arial"/>
            </a:rPr>
            <a:t>CR</a:t>
          </a:r>
          <a:r>
            <a:rPr lang="en-US" cap="none" sz="1100" b="0" i="1" u="none" baseline="0">
              <a:solidFill>
                <a:srgbClr val="000000"/>
              </a:solidFill>
              <a:latin typeface="Arial"/>
              <a:ea typeface="Arial"/>
              <a:cs typeface="Arial"/>
            </a:rPr>
            <a:t>  = H</a:t>
          </a:r>
          <a:r>
            <a:rPr lang="en-US" cap="none" sz="1100" b="0" i="1" u="none" baseline="-25000">
              <a:solidFill>
                <a:srgbClr val="000000"/>
              </a:solidFill>
              <a:latin typeface="Arial"/>
              <a:ea typeface="Arial"/>
              <a:cs typeface="Arial"/>
            </a:rPr>
            <a:t>2</a:t>
          </a:r>
          <a:r>
            <a:rPr lang="en-US" cap="none" sz="1100" b="0" i="1" u="none" baseline="0">
              <a:solidFill>
                <a:srgbClr val="000000"/>
              </a:solidFill>
              <a:latin typeface="Arial"/>
              <a:ea typeface="Arial"/>
              <a:cs typeface="Arial"/>
            </a:rPr>
            <a:t>O Circulation Rate for tower(s) (gal/min)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D</a:t>
          </a:r>
          <a:r>
            <a:rPr lang="en-US" cap="none" sz="1100" b="0" i="1" u="none" baseline="-25000">
              <a:solidFill>
                <a:srgbClr val="000000"/>
              </a:solidFill>
              <a:latin typeface="Arial"/>
              <a:ea typeface="Arial"/>
              <a:cs typeface="Arial"/>
            </a:rPr>
            <a:t>R</a:t>
          </a:r>
          <a:r>
            <a:rPr lang="en-US" cap="none" sz="1100" b="0" i="1" u="none" baseline="0">
              <a:solidFill>
                <a:srgbClr val="000000"/>
              </a:solidFill>
              <a:latin typeface="Arial"/>
              <a:ea typeface="Arial"/>
              <a:cs typeface="Arial"/>
            </a:rPr>
            <a:t>  = Drift Rate (0.0002, 0.02% of water circulation)</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 Concentration of listed substance</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D</a:t>
          </a:r>
          <a:r>
            <a:rPr lang="en-US" cap="none" sz="1100" b="0" i="1" u="none" baseline="-25000">
              <a:solidFill>
                <a:srgbClr val="000000"/>
              </a:solidFill>
              <a:latin typeface="Arial"/>
              <a:ea typeface="Arial"/>
              <a:cs typeface="Arial"/>
            </a:rPr>
            <a:t>W</a:t>
          </a:r>
          <a:r>
            <a:rPr lang="en-US" cap="none" sz="1100" b="0" i="1" u="none" baseline="0">
              <a:solidFill>
                <a:srgbClr val="000000"/>
              </a:solidFill>
              <a:latin typeface="Arial"/>
              <a:ea typeface="Arial"/>
              <a:cs typeface="Arial"/>
            </a:rPr>
            <a:t>  = Density of water (8.34lb/gal)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Particulates, dissolved solids.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Arial"/>
              <a:ea typeface="Arial"/>
              <a:cs typeface="Arial"/>
            </a:rPr>
            <a:t>E</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 W</a:t>
          </a:r>
          <a:r>
            <a:rPr lang="en-US" cap="none" sz="1100" b="0" i="1" u="none" baseline="-25000">
              <a:solidFill>
                <a:srgbClr val="000000"/>
              </a:solidFill>
              <a:latin typeface="Arial"/>
              <a:ea typeface="Arial"/>
              <a:cs typeface="Arial"/>
            </a:rPr>
            <a:t>CR</a:t>
          </a:r>
          <a:r>
            <a:rPr lang="en-US" cap="none" sz="1100" b="0" i="1" u="none" baseline="0">
              <a:solidFill>
                <a:srgbClr val="000000"/>
              </a:solidFill>
              <a:latin typeface="Arial"/>
              <a:ea typeface="Arial"/>
              <a:cs typeface="Arial"/>
            </a:rPr>
            <a:t> x PD</a:t>
          </a:r>
          <a:r>
            <a:rPr lang="en-US" cap="none" sz="1100" b="0" i="1" u="none" baseline="-25000">
              <a:solidFill>
                <a:srgbClr val="000000"/>
              </a:solidFill>
              <a:latin typeface="Arial"/>
              <a:ea typeface="Arial"/>
              <a:cs typeface="Arial"/>
            </a:rPr>
            <a:t>R</a:t>
          </a:r>
          <a:r>
            <a:rPr lang="en-US" cap="none" sz="1100" b="0" i="1" u="none" baseline="0">
              <a:solidFill>
                <a:srgbClr val="000000"/>
              </a:solidFill>
              <a:latin typeface="Arial"/>
              <a:ea typeface="Arial"/>
              <a:cs typeface="Arial"/>
            </a:rPr>
            <a:t> x C</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x D</a:t>
          </a:r>
          <a:r>
            <a:rPr lang="en-US" cap="none" sz="1100" b="0" i="1" u="none" baseline="-25000">
              <a:solidFill>
                <a:srgbClr val="000000"/>
              </a:solidFill>
              <a:latin typeface="Arial"/>
              <a:ea typeface="Arial"/>
              <a:cs typeface="Arial"/>
            </a:rPr>
            <a:t>W</a:t>
          </a:r>
          <a:r>
            <a:rPr lang="en-US" cap="none" sz="1100" b="0" i="1" u="none" baseline="0">
              <a:solidFill>
                <a:srgbClr val="000000"/>
              </a:solidFill>
              <a:latin typeface="Arial"/>
              <a:ea typeface="Arial"/>
              <a:cs typeface="Arial"/>
            </a:rPr>
            <a:t> x 60 min/hr x 8,760 hr/yr</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Where,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E</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 Listed substance emissions in lb/yr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a:t>
          </a:r>
          <a:r>
            <a:rPr lang="en-US" cap="none" sz="1100" b="0" i="1" u="none" baseline="-25000">
              <a:solidFill>
                <a:srgbClr val="000000"/>
              </a:solidFill>
              <a:latin typeface="Arial"/>
              <a:ea typeface="Arial"/>
              <a:cs typeface="Arial"/>
            </a:rPr>
            <a:t>CR</a:t>
          </a:r>
          <a:r>
            <a:rPr lang="en-US" cap="none" sz="1100" b="0" i="1" u="none" baseline="0">
              <a:solidFill>
                <a:srgbClr val="000000"/>
              </a:solidFill>
              <a:latin typeface="Arial"/>
              <a:ea typeface="Arial"/>
              <a:cs typeface="Arial"/>
            </a:rPr>
            <a:t>  = H</a:t>
          </a:r>
          <a:r>
            <a:rPr lang="en-US" cap="none" sz="1100" b="0" i="1" u="none" baseline="-25000">
              <a:solidFill>
                <a:srgbClr val="000000"/>
              </a:solidFill>
              <a:latin typeface="Arial"/>
              <a:ea typeface="Arial"/>
              <a:cs typeface="Arial"/>
            </a:rPr>
            <a:t>2</a:t>
          </a:r>
          <a:r>
            <a:rPr lang="en-US" cap="none" sz="1100" b="0" i="1" u="none" baseline="0">
              <a:solidFill>
                <a:srgbClr val="000000"/>
              </a:solidFill>
              <a:latin typeface="Arial"/>
              <a:ea typeface="Arial"/>
              <a:cs typeface="Arial"/>
            </a:rPr>
            <a:t>O Circulation Rate for tower(s) (gal/min)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PD</a:t>
          </a:r>
          <a:r>
            <a:rPr lang="en-US" cap="none" sz="1100" b="0" i="1" u="none" baseline="-25000">
              <a:solidFill>
                <a:srgbClr val="000000"/>
              </a:solidFill>
              <a:latin typeface="Arial"/>
              <a:ea typeface="Arial"/>
              <a:cs typeface="Arial"/>
            </a:rPr>
            <a:t>R</a:t>
          </a:r>
          <a:r>
            <a:rPr lang="en-US" cap="none" sz="1100" b="0" i="1" u="none" baseline="0">
              <a:solidFill>
                <a:srgbClr val="000000"/>
              </a:solidFill>
              <a:latin typeface="Arial"/>
              <a:ea typeface="Arial"/>
              <a:cs typeface="Arial"/>
            </a:rPr>
            <a:t>  = Particulate Drift Rate (1.9 E-05 lb PM</a:t>
          </a:r>
          <a:r>
            <a:rPr lang="en-US" cap="none" sz="1100" b="0" i="1" u="none" baseline="-25000">
              <a:solidFill>
                <a:srgbClr val="000000"/>
              </a:solidFill>
              <a:latin typeface="Arial"/>
              <a:ea typeface="Arial"/>
              <a:cs typeface="Arial"/>
            </a:rPr>
            <a:t>10</a:t>
          </a:r>
          <a:r>
            <a:rPr lang="en-US" cap="none" sz="1100" b="0" i="1" u="none" baseline="0">
              <a:solidFill>
                <a:srgbClr val="000000"/>
              </a:solidFill>
              <a:latin typeface="Arial"/>
              <a:ea typeface="Arial"/>
              <a:cs typeface="Arial"/>
            </a:rPr>
            <a:t> / gal, 0.019   lb PM</a:t>
          </a:r>
          <a:r>
            <a:rPr lang="en-US" cap="none" sz="1100" b="0" i="1" u="none" baseline="-25000">
              <a:solidFill>
                <a:srgbClr val="000000"/>
              </a:solidFill>
              <a:latin typeface="Arial"/>
              <a:ea typeface="Arial"/>
              <a:cs typeface="Arial"/>
            </a:rPr>
            <a:t>10 </a:t>
          </a:r>
          <a:r>
            <a:rPr lang="en-US" cap="none" sz="1100" b="0" i="1" u="none" baseline="0">
              <a:solidFill>
                <a:srgbClr val="000000"/>
              </a:solidFill>
              <a:latin typeface="Arial"/>
              <a:ea typeface="Arial"/>
              <a:cs typeface="Arial"/>
            </a:rPr>
            <a:t>/1,000 gallons) (lb PM</a:t>
          </a:r>
          <a:r>
            <a:rPr lang="en-US" cap="none" sz="1100" b="0" i="1" u="none" baseline="-25000">
              <a:solidFill>
                <a:srgbClr val="000000"/>
              </a:solidFill>
              <a:latin typeface="Arial"/>
              <a:ea typeface="Arial"/>
              <a:cs typeface="Arial"/>
            </a:rPr>
            <a:t>10</a:t>
          </a:r>
          <a:r>
            <a:rPr lang="en-US" cap="none" sz="1100" b="0" i="1" u="none" baseline="0">
              <a:solidFill>
                <a:srgbClr val="000000"/>
              </a:solidFill>
              <a:latin typeface="Arial"/>
              <a:ea typeface="Arial"/>
              <a:cs typeface="Arial"/>
            </a:rPr>
            <a:t> / gal for M</a:t>
          </a:r>
          <a:r>
            <a:rPr lang="en-US" cap="none" sz="1100" b="0" i="1" u="none" baseline="-25000">
              <a:solidFill>
                <a:srgbClr val="000000"/>
              </a:solidFill>
              <a:latin typeface="Arial"/>
              <a:ea typeface="Arial"/>
              <a:cs typeface="Arial"/>
            </a:rPr>
            <a:t>DDR</a:t>
          </a:r>
          <a:r>
            <a:rPr lang="en-US" cap="none" sz="1100" b="0" i="1"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 Concentration of listed substance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Arial"/>
              <a:ea typeface="Arial"/>
              <a:cs typeface="Arial"/>
            </a:rPr>
            <a:t>
</a:t>
          </a:r>
          <a:r>
            <a:rPr lang="en-US" cap="none" sz="1100" b="1" i="1" u="none" baseline="0">
              <a:solidFill>
                <a:srgbClr val="000000"/>
              </a:solidFill>
              <a:latin typeface="Arial"/>
              <a:ea typeface="Arial"/>
              <a:cs typeface="Arial"/>
            </a:rPr>
            <a:t>Concentration
</a:t>
          </a:r>
          <a:r>
            <a:rPr lang="en-US" cap="none" sz="1100" b="0" i="1"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Where,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a:t>
          </a:r>
          <a:r>
            <a:rPr lang="en-US" cap="none" sz="1100" b="0" i="1" u="none" baseline="-25000">
              <a:solidFill>
                <a:srgbClr val="000000"/>
              </a:solidFill>
              <a:latin typeface="Arial"/>
              <a:ea typeface="Arial"/>
              <a:cs typeface="Arial"/>
            </a:rPr>
            <a:t>LS</a:t>
          </a:r>
          <a:r>
            <a:rPr lang="en-US" cap="none" sz="1100" b="0" i="1" u="none" baseline="0">
              <a:solidFill>
                <a:srgbClr val="000000"/>
              </a:solidFill>
              <a:latin typeface="Arial"/>
              <a:ea typeface="Arial"/>
              <a:cs typeface="Arial"/>
            </a:rPr>
            <a:t> = (W</a:t>
          </a:r>
          <a:r>
            <a:rPr lang="en-US" cap="none" sz="1100" b="0" i="1" u="none" baseline="-25000">
              <a:solidFill>
                <a:srgbClr val="000000"/>
              </a:solidFill>
              <a:latin typeface="Arial"/>
              <a:ea typeface="Arial"/>
              <a:cs typeface="Arial"/>
            </a:rPr>
            <a:t>TA</a:t>
          </a:r>
          <a:r>
            <a:rPr lang="en-US" cap="none" sz="1100" b="0" i="1" u="none" baseline="0">
              <a:solidFill>
                <a:srgbClr val="000000"/>
              </a:solidFill>
              <a:latin typeface="Arial"/>
              <a:ea typeface="Arial"/>
              <a:cs typeface="Arial"/>
            </a:rPr>
            <a:t> x Wt% )/(V</a:t>
          </a:r>
          <a:r>
            <a:rPr lang="en-US" cap="none" sz="1100" b="0" i="1" u="none" baseline="-25000">
              <a:solidFill>
                <a:srgbClr val="000000"/>
              </a:solidFill>
              <a:latin typeface="Arial"/>
              <a:ea typeface="Arial"/>
              <a:cs typeface="Arial"/>
            </a:rPr>
            <a:t>T </a:t>
          </a:r>
          <a:r>
            <a:rPr lang="en-US" cap="none" sz="1100" b="0" i="1" u="none" baseline="0">
              <a:solidFill>
                <a:srgbClr val="000000"/>
              </a:solidFill>
              <a:latin typeface="Arial"/>
              <a:ea typeface="Arial"/>
              <a:cs typeface="Arial"/>
            </a:rPr>
            <a:t>x D</a:t>
          </a:r>
          <a:r>
            <a:rPr lang="en-US" cap="none" sz="1100" b="0" i="1" u="none" baseline="-25000">
              <a:solidFill>
                <a:srgbClr val="000000"/>
              </a:solidFill>
              <a:latin typeface="Arial"/>
              <a:ea typeface="Arial"/>
              <a:cs typeface="Arial"/>
            </a:rPr>
            <a:t>W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Where,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a:t>
          </a:r>
          <a:r>
            <a:rPr lang="en-US" cap="none" sz="1100" b="0" i="1" u="none" baseline="-25000">
              <a:solidFill>
                <a:srgbClr val="000000"/>
              </a:solidFill>
              <a:latin typeface="Arial"/>
              <a:ea typeface="Arial"/>
              <a:cs typeface="Arial"/>
            </a:rPr>
            <a:t>TA</a:t>
          </a:r>
          <a:r>
            <a:rPr lang="en-US" cap="none" sz="1100" b="0" i="1" u="none" baseline="0">
              <a:solidFill>
                <a:srgbClr val="000000"/>
              </a:solidFill>
              <a:latin typeface="Arial"/>
              <a:ea typeface="Arial"/>
              <a:cs typeface="Arial"/>
            </a:rPr>
            <a:t>  = Water treatment additive in lb/yr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Wt%  = Weight percentage of listed substance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V</a:t>
          </a:r>
          <a:r>
            <a:rPr lang="en-US" cap="none" sz="1100" b="0" i="1" u="none" baseline="-25000">
              <a:solidFill>
                <a:srgbClr val="000000"/>
              </a:solidFill>
              <a:latin typeface="Arial"/>
              <a:ea typeface="Arial"/>
              <a:cs typeface="Arial"/>
            </a:rPr>
            <a:t>T</a:t>
          </a:r>
          <a:r>
            <a:rPr lang="en-US" cap="none" sz="1100" b="0" i="1" u="none" baseline="0">
              <a:solidFill>
                <a:srgbClr val="000000"/>
              </a:solidFill>
              <a:latin typeface="Arial"/>
              <a:ea typeface="Arial"/>
              <a:cs typeface="Arial"/>
            </a:rPr>
            <a:t>  = Volume of tower in gallons</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D</a:t>
          </a:r>
          <a:r>
            <a:rPr lang="en-US" cap="none" sz="1100" b="0" i="1" u="none" baseline="-25000">
              <a:solidFill>
                <a:srgbClr val="000000"/>
              </a:solidFill>
              <a:latin typeface="Arial"/>
              <a:ea typeface="Arial"/>
              <a:cs typeface="Arial"/>
            </a:rPr>
            <a:t>W</a:t>
          </a:r>
          <a:r>
            <a:rPr lang="en-US" cap="none" sz="1100" b="0" i="1" u="none" baseline="0">
              <a:solidFill>
                <a:srgbClr val="000000"/>
              </a:solidFill>
              <a:latin typeface="Arial"/>
              <a:ea typeface="Arial"/>
              <a:cs typeface="Arial"/>
            </a:rPr>
            <a:t>  = Density of water (8.34lb/gal)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Arial"/>
              <a:ea typeface="Arial"/>
              <a:cs typeface="Arial"/>
            </a:rPr>
            <a:t>Where,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PD</a:t>
          </a:r>
          <a:r>
            <a:rPr lang="en-US" cap="none" sz="1100" b="0" i="1" u="none" baseline="-25000">
              <a:solidFill>
                <a:srgbClr val="000000"/>
              </a:solidFill>
              <a:latin typeface="Arial"/>
              <a:ea typeface="Arial"/>
              <a:cs typeface="Arial"/>
            </a:rPr>
            <a:t>R</a:t>
          </a:r>
          <a:r>
            <a:rPr lang="en-US" cap="none" sz="1100" b="0" i="1" u="none" baseline="0">
              <a:solidFill>
                <a:srgbClr val="000000"/>
              </a:solidFill>
              <a:latin typeface="Arial"/>
              <a:ea typeface="Arial"/>
              <a:cs typeface="Arial"/>
            </a:rPr>
            <a:t> = 1.9 E-05 lb PM</a:t>
          </a:r>
          <a:r>
            <a:rPr lang="en-US" cap="none" sz="1100" b="0" i="1" u="none" baseline="-25000">
              <a:solidFill>
                <a:srgbClr val="000000"/>
              </a:solidFill>
              <a:latin typeface="Arial"/>
              <a:ea typeface="Arial"/>
              <a:cs typeface="Arial"/>
            </a:rPr>
            <a:t>10 </a:t>
          </a:r>
          <a:r>
            <a:rPr lang="en-US" cap="none" sz="1100" b="0" i="1" u="none" baseline="0">
              <a:solidFill>
                <a:srgbClr val="000000"/>
              </a:solidFill>
              <a:latin typeface="Arial"/>
              <a:ea typeface="Arial"/>
              <a:cs typeface="Arial"/>
            </a:rPr>
            <a:t>/ gallons x TDS/ 12,000 ppm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Using Manufacturer's Design Rate
</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Arial"/>
              <a:ea typeface="Arial"/>
              <a:cs typeface="Arial"/>
            </a:rPr>
            <a:t>PD</a:t>
          </a:r>
          <a:r>
            <a:rPr lang="en-US" cap="none" sz="1100" b="0" i="1" u="none" baseline="-25000">
              <a:solidFill>
                <a:srgbClr val="000000"/>
              </a:solidFill>
              <a:latin typeface="Arial"/>
              <a:ea typeface="Arial"/>
              <a:cs typeface="Arial"/>
            </a:rPr>
            <a:t>R</a:t>
          </a:r>
          <a:r>
            <a:rPr lang="en-US" cap="none" sz="1100" b="0" i="1" u="none" baseline="0">
              <a:solidFill>
                <a:srgbClr val="000000"/>
              </a:solidFill>
              <a:latin typeface="Arial"/>
              <a:ea typeface="Arial"/>
              <a:cs typeface="Arial"/>
            </a:rPr>
            <a:t> = M</a:t>
          </a:r>
          <a:r>
            <a:rPr lang="en-US" cap="none" sz="1100" b="0" i="1" u="none" baseline="-25000">
              <a:solidFill>
                <a:srgbClr val="000000"/>
              </a:solidFill>
              <a:latin typeface="Arial"/>
              <a:ea typeface="Arial"/>
              <a:cs typeface="Arial"/>
            </a:rPr>
            <a:t>DDR</a:t>
          </a:r>
          <a:r>
            <a:rPr lang="en-US" cap="none" sz="1100" b="0" i="1" u="none" baseline="0">
              <a:solidFill>
                <a:srgbClr val="000000"/>
              </a:solidFill>
              <a:latin typeface="Arial"/>
              <a:ea typeface="Arial"/>
              <a:cs typeface="Arial"/>
            </a:rPr>
            <a:t> x D</a:t>
          </a:r>
          <a:r>
            <a:rPr lang="en-US" cap="none" sz="1100" b="0" i="1" u="none" baseline="-25000">
              <a:solidFill>
                <a:srgbClr val="000000"/>
              </a:solidFill>
              <a:latin typeface="Arial"/>
              <a:ea typeface="Arial"/>
              <a:cs typeface="Arial"/>
            </a:rPr>
            <a:t>W</a:t>
          </a:r>
          <a:r>
            <a:rPr lang="en-US" cap="none" sz="1100" b="0" i="1" u="none" baseline="-25000">
              <a:solidFill>
                <a:srgbClr val="000000"/>
              </a:solidFill>
              <a:latin typeface="Calibri"/>
              <a:ea typeface="Calibri"/>
              <a:cs typeface="Calibri"/>
            </a:rPr>
            <a:t> </a:t>
          </a:r>
          <a:r>
            <a:rPr lang="en-US" cap="none" sz="1100" b="0" i="1" u="none" baseline="0">
              <a:solidFill>
                <a:srgbClr val="000000"/>
              </a:solidFill>
              <a:latin typeface="Arial"/>
              <a:ea typeface="Arial"/>
              <a:cs typeface="Arial"/>
            </a:rPr>
            <a:t>x (TDS ppm/ 1 x E6 ppm)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Where,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M</a:t>
          </a:r>
          <a:r>
            <a:rPr lang="en-US" cap="none" sz="1100" b="0" i="1" u="none" baseline="-25000">
              <a:solidFill>
                <a:srgbClr val="000000"/>
              </a:solidFill>
              <a:latin typeface="Arial"/>
              <a:ea typeface="Arial"/>
              <a:cs typeface="Arial"/>
            </a:rPr>
            <a:t>DDR</a:t>
          </a:r>
          <a:r>
            <a:rPr lang="en-US" cap="none" sz="1100" b="0" i="1" u="none" baseline="0">
              <a:solidFill>
                <a:srgbClr val="000000"/>
              </a:solidFill>
              <a:latin typeface="Arial"/>
              <a:ea typeface="Arial"/>
              <a:cs typeface="Arial"/>
            </a:rPr>
            <a:t>  = Manufacturer's Design Drift Rate % gallon</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TDS  = Total Dissolved Solids</a:t>
          </a:r>
          <a:r>
            <a:rPr lang="en-US" cap="none" sz="1100" b="0" i="0" u="none" baseline="0">
              <a:solidFill>
                <a:srgbClr val="000000"/>
              </a:solidFill>
              <a:latin typeface="Arial"/>
              <a:ea typeface="Arial"/>
              <a:cs typeface="Arial"/>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xdr:row>
      <xdr:rowOff>0</xdr:rowOff>
    </xdr:from>
    <xdr:to>
      <xdr:col>12</xdr:col>
      <xdr:colOff>352425</xdr:colOff>
      <xdr:row>28</xdr:row>
      <xdr:rowOff>152400</xdr:rowOff>
    </xdr:to>
    <xdr:pic>
      <xdr:nvPicPr>
        <xdr:cNvPr id="1" name="Picture 1" descr="Screen Clipping"/>
        <xdr:cNvPicPr preferRelativeResize="1">
          <a:picLocks noChangeAspect="1"/>
        </xdr:cNvPicPr>
      </xdr:nvPicPr>
      <xdr:blipFill>
        <a:blip r:embed="rId1"/>
        <a:stretch>
          <a:fillRect/>
        </a:stretch>
      </xdr:blipFill>
      <xdr:spPr>
        <a:xfrm>
          <a:off x="762000" y="1333500"/>
          <a:ext cx="8734425" cy="415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R\Toxics%20EF%20Draft\Utilities\Spreadsheets\Chemical%20Tank%20Emissions%20Default%20I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IR\Toxics%20EF%20Draft\Utilities\Spreadsheets\Archive\2015%20C-1121%20Emission%20Inventor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latile"/>
      <sheetName val="Tank 1"/>
      <sheetName val="Tank 2"/>
      <sheetName val="CAS List"/>
      <sheetName val="CHEM"/>
      <sheetName val="Solvents NT"/>
      <sheetName val="PV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
      <sheetName val="Emissions Inventory"/>
      <sheetName val="Stack Data"/>
      <sheetName val="Well Distribution"/>
      <sheetName val="TVR Tanks-32 DEHY"/>
      <sheetName val="TVR Tanks-32 WaterPlant"/>
      <sheetName val="Tanks No TVR"/>
      <sheetName val="Wells CVR 1 -38"/>
      <sheetName val="Wells CVR 2 -39"/>
      <sheetName val="Wells PZ -114"/>
      <sheetName val="Wells CMS -116"/>
      <sheetName val="Drilling Rigs"/>
      <sheetName val="Workover Rigs"/>
      <sheetName val="Chemical Tank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olingtowerchemicals.com/Calculate-Water-Volume-s/67.ht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oolingtowerchemicals.com/Calculate-Water-Volume-s/67.ht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AL101"/>
  <sheetViews>
    <sheetView tabSelected="1" zoomScale="130" zoomScaleNormal="130" zoomScalePageLayoutView="0" workbookViewId="0" topLeftCell="A1">
      <selection activeCell="B4" sqref="B4"/>
    </sheetView>
  </sheetViews>
  <sheetFormatPr defaultColWidth="8.88671875" defaultRowHeight="15"/>
  <cols>
    <col min="1" max="1" width="21.5546875" style="2" customWidth="1"/>
    <col min="2" max="2" width="9.88671875" style="2" customWidth="1"/>
    <col min="3" max="4" width="10.3359375" style="2" customWidth="1"/>
    <col min="5" max="7" width="10.5546875" style="2" customWidth="1"/>
    <col min="8" max="8" width="12.21484375" style="2" customWidth="1"/>
    <col min="9" max="9" width="11.5546875" style="2" customWidth="1"/>
    <col min="10" max="10" width="12.4453125" style="2" customWidth="1"/>
    <col min="11" max="19" width="9.88671875" style="2" customWidth="1"/>
    <col min="20" max="22" width="8.88671875" style="2" customWidth="1"/>
    <col min="23" max="23" width="7.77734375" style="2" bestFit="1" customWidth="1"/>
    <col min="24" max="24" width="8.10546875" style="2" customWidth="1"/>
    <col min="25" max="25" width="7.77734375" style="2" bestFit="1" customWidth="1"/>
    <col min="26" max="26" width="8.77734375" style="2" customWidth="1"/>
    <col min="27" max="27" width="8.10546875" style="2" bestFit="1" customWidth="1"/>
    <col min="28" max="28" width="7.77734375" style="2" bestFit="1" customWidth="1"/>
    <col min="29" max="29" width="8.99609375" style="2" customWidth="1"/>
    <col min="30" max="30" width="8.21484375" style="2" customWidth="1"/>
    <col min="31" max="31" width="8.6640625" style="2" customWidth="1"/>
    <col min="32" max="34" width="8.88671875" style="2" customWidth="1"/>
    <col min="35" max="35" width="11.10546875" style="3" customWidth="1"/>
    <col min="36" max="16384" width="8.88671875" style="2" customWidth="1"/>
  </cols>
  <sheetData>
    <row r="1" spans="1:11" ht="18.75" thickBot="1">
      <c r="A1" s="1" t="s">
        <v>0</v>
      </c>
      <c r="B1" s="108" t="s">
        <v>10</v>
      </c>
      <c r="C1" s="109"/>
      <c r="D1" s="109"/>
      <c r="E1" s="109"/>
      <c r="F1" s="109"/>
      <c r="G1" s="109"/>
      <c r="H1" s="109"/>
      <c r="I1" s="109"/>
      <c r="J1" s="109"/>
      <c r="K1" s="110"/>
    </row>
    <row r="2" spans="1:11" ht="24.75" customHeight="1" thickBot="1">
      <c r="A2" s="4" t="s">
        <v>1</v>
      </c>
      <c r="B2" s="111" t="s">
        <v>44</v>
      </c>
      <c r="C2" s="112"/>
      <c r="D2" s="112"/>
      <c r="E2" s="112"/>
      <c r="F2" s="112"/>
      <c r="G2" s="112"/>
      <c r="H2" s="112"/>
      <c r="I2" s="112"/>
      <c r="J2" s="112"/>
      <c r="K2" s="113"/>
    </row>
    <row r="3" spans="1:11" ht="13.5" thickBot="1">
      <c r="A3" s="5" t="s">
        <v>2</v>
      </c>
      <c r="B3" s="114" t="s">
        <v>3</v>
      </c>
      <c r="C3" s="115"/>
      <c r="D3" s="6" t="s">
        <v>4</v>
      </c>
      <c r="E3" s="116">
        <v>45064</v>
      </c>
      <c r="F3" s="116"/>
      <c r="G3" s="116"/>
      <c r="H3" s="116"/>
      <c r="I3" s="116"/>
      <c r="J3" s="116"/>
      <c r="K3" s="7"/>
    </row>
    <row r="4" spans="1:11" ht="12.75">
      <c r="A4" s="8" t="s">
        <v>5</v>
      </c>
      <c r="B4" s="22"/>
      <c r="C4" s="9"/>
      <c r="D4" s="117" t="s">
        <v>26</v>
      </c>
      <c r="E4" s="118"/>
      <c r="F4" s="118"/>
      <c r="G4" s="118"/>
      <c r="H4" s="118"/>
      <c r="I4" s="118"/>
      <c r="J4" s="118"/>
      <c r="K4" s="119"/>
    </row>
    <row r="5" spans="1:11" ht="12.75">
      <c r="A5" s="8" t="s">
        <v>6</v>
      </c>
      <c r="B5" s="22"/>
      <c r="C5" s="9"/>
      <c r="D5" s="120"/>
      <c r="E5" s="121"/>
      <c r="F5" s="121"/>
      <c r="G5" s="121"/>
      <c r="H5" s="121"/>
      <c r="I5" s="121"/>
      <c r="J5" s="121"/>
      <c r="K5" s="122"/>
    </row>
    <row r="6" spans="1:11" ht="13.5" thickBot="1">
      <c r="A6" s="10" t="s">
        <v>7</v>
      </c>
      <c r="B6" s="11"/>
      <c r="C6" s="11"/>
      <c r="D6" s="123"/>
      <c r="E6" s="124"/>
      <c r="F6" s="124"/>
      <c r="G6" s="124"/>
      <c r="H6" s="124"/>
      <c r="I6" s="124"/>
      <c r="J6" s="124"/>
      <c r="K6" s="125"/>
    </row>
    <row r="7" spans="1:35" ht="19.5" thickBot="1" thickTop="1">
      <c r="A7" s="12"/>
      <c r="B7" s="24" t="s">
        <v>12</v>
      </c>
      <c r="C7" s="25" t="s">
        <v>15</v>
      </c>
      <c r="D7" s="26" t="s">
        <v>14</v>
      </c>
      <c r="E7" s="103" t="s">
        <v>8</v>
      </c>
      <c r="F7" s="104"/>
      <c r="G7" s="104"/>
      <c r="H7" s="105"/>
      <c r="P7" s="13"/>
      <c r="AA7" s="3"/>
      <c r="AB7" s="3"/>
      <c r="AC7" s="3"/>
      <c r="AD7" s="3"/>
      <c r="AI7" s="2"/>
    </row>
    <row r="8" spans="1:35" ht="13.5" thickBot="1">
      <c r="A8" s="19" t="s">
        <v>11</v>
      </c>
      <c r="B8" s="48">
        <v>0</v>
      </c>
      <c r="C8" s="49">
        <f>B8*60*8760</f>
        <v>0</v>
      </c>
      <c r="D8" s="72">
        <f>C8*8.34</f>
        <v>0</v>
      </c>
      <c r="E8" s="106" t="s">
        <v>25</v>
      </c>
      <c r="F8" s="106"/>
      <c r="G8" s="106"/>
      <c r="H8" s="107"/>
      <c r="Z8" s="14"/>
      <c r="AA8" s="3"/>
      <c r="AB8" s="3"/>
      <c r="AC8" s="3"/>
      <c r="AI8" s="2"/>
    </row>
    <row r="9" spans="1:35" ht="13.5" customHeight="1" thickBot="1">
      <c r="A9" s="19" t="s">
        <v>18</v>
      </c>
      <c r="B9" s="48" t="s">
        <v>20</v>
      </c>
      <c r="C9" s="50"/>
      <c r="D9" s="84" t="s">
        <v>14</v>
      </c>
      <c r="E9" s="127" t="s">
        <v>53</v>
      </c>
      <c r="F9" s="127"/>
      <c r="G9" s="127"/>
      <c r="H9" s="128"/>
      <c r="Z9" s="14"/>
      <c r="AA9" s="3"/>
      <c r="AB9" s="3"/>
      <c r="AC9" s="3"/>
      <c r="AI9" s="2"/>
    </row>
    <row r="10" spans="1:35" ht="26.25" thickBot="1">
      <c r="A10" s="57" t="s">
        <v>45</v>
      </c>
      <c r="B10" s="51"/>
      <c r="C10" s="50"/>
      <c r="D10" s="85">
        <f>IF(B9="No",0.0002*D8,B10*D8)</f>
        <v>0</v>
      </c>
      <c r="E10" s="127"/>
      <c r="F10" s="127"/>
      <c r="G10" s="127"/>
      <c r="H10" s="128"/>
      <c r="Z10" s="14"/>
      <c r="AA10" s="3"/>
      <c r="AB10" s="3"/>
      <c r="AC10" s="3"/>
      <c r="AI10" s="2"/>
    </row>
    <row r="11" spans="1:35" ht="26.25" thickBot="1">
      <c r="A11" s="54" t="s">
        <v>46</v>
      </c>
      <c r="B11" s="52"/>
      <c r="C11" s="50"/>
      <c r="D11" s="86">
        <f>IF(B9="No",B14*D8,(B11*(A14/1000000)*D8))</f>
        <v>0</v>
      </c>
      <c r="E11" s="127"/>
      <c r="F11" s="127"/>
      <c r="G11" s="127"/>
      <c r="H11" s="128"/>
      <c r="Z11" s="14"/>
      <c r="AA11" s="3"/>
      <c r="AB11" s="3"/>
      <c r="AC11" s="3"/>
      <c r="AI11" s="2"/>
    </row>
    <row r="12" spans="1:35" ht="13.5" customHeight="1" thickBot="1">
      <c r="A12" s="102" t="s">
        <v>51</v>
      </c>
      <c r="B12" s="43"/>
      <c r="C12" s="38"/>
      <c r="D12" s="71"/>
      <c r="E12" s="127"/>
      <c r="F12" s="127"/>
      <c r="G12" s="127"/>
      <c r="H12" s="128"/>
      <c r="Z12" s="3"/>
      <c r="AA12" s="3"/>
      <c r="AB12" s="3"/>
      <c r="AC12" s="3"/>
      <c r="AI12" s="2"/>
    </row>
    <row r="13" spans="1:35" ht="13.5" customHeight="1" thickBot="1">
      <c r="A13" s="53" t="s">
        <v>48</v>
      </c>
      <c r="B13" s="44"/>
      <c r="C13" s="39"/>
      <c r="D13" s="71"/>
      <c r="E13" s="127"/>
      <c r="F13" s="127"/>
      <c r="G13" s="127"/>
      <c r="H13" s="128"/>
      <c r="Z13" s="3"/>
      <c r="AA13" s="3"/>
      <c r="AB13" s="3"/>
      <c r="AC13" s="3"/>
      <c r="AI13" s="2"/>
    </row>
    <row r="14" spans="1:35" ht="13.5" customHeight="1" thickBot="1">
      <c r="A14" s="45">
        <v>12000</v>
      </c>
      <c r="B14" s="46">
        <f>(A14/12000)*0.000019</f>
        <v>1.9E-05</v>
      </c>
      <c r="C14" s="40"/>
      <c r="D14" s="72"/>
      <c r="E14" s="127"/>
      <c r="F14" s="127"/>
      <c r="G14" s="127"/>
      <c r="H14" s="128"/>
      <c r="Z14" s="3"/>
      <c r="AA14" s="3"/>
      <c r="AB14" s="3"/>
      <c r="AC14" s="3"/>
      <c r="AI14" s="2"/>
    </row>
    <row r="15" spans="1:35" ht="13.5" thickBot="1">
      <c r="A15" s="41"/>
      <c r="B15" s="42" t="s">
        <v>43</v>
      </c>
      <c r="C15" s="28" t="s">
        <v>16</v>
      </c>
      <c r="D15" s="72"/>
      <c r="E15" s="129"/>
      <c r="F15" s="129"/>
      <c r="G15" s="129"/>
      <c r="H15" s="130"/>
      <c r="AA15" s="3"/>
      <c r="AB15" s="3"/>
      <c r="AC15" s="3"/>
      <c r="AD15" s="3"/>
      <c r="AI15" s="2"/>
    </row>
    <row r="16" spans="1:35" ht="24.75" customHeight="1" thickBot="1">
      <c r="A16" s="81" t="s">
        <v>47</v>
      </c>
      <c r="B16" s="82">
        <v>0</v>
      </c>
      <c r="C16" s="83">
        <f>B16*8.34</f>
        <v>0</v>
      </c>
      <c r="D16" s="73"/>
      <c r="E16" s="129" t="s">
        <v>42</v>
      </c>
      <c r="F16" s="129"/>
      <c r="G16" s="129"/>
      <c r="H16" s="130"/>
      <c r="AA16" s="3"/>
      <c r="AB16" s="3"/>
      <c r="AC16" s="3"/>
      <c r="AD16" s="3"/>
      <c r="AI16" s="2"/>
    </row>
    <row r="17" spans="1:34" ht="27" customHeight="1">
      <c r="A17" s="78" t="s">
        <v>29</v>
      </c>
      <c r="B17" s="79" t="s">
        <v>31</v>
      </c>
      <c r="C17" s="42" t="s">
        <v>14</v>
      </c>
      <c r="D17" s="80" t="s">
        <v>49</v>
      </c>
      <c r="E17" s="101" t="s">
        <v>17</v>
      </c>
      <c r="F17" s="67"/>
      <c r="G17" s="60"/>
      <c r="H17" s="61"/>
      <c r="I17" s="61"/>
      <c r="J17" s="62"/>
      <c r="K17" s="36"/>
      <c r="L17" s="36"/>
      <c r="AF17" s="3"/>
      <c r="AG17" s="3"/>
      <c r="AH17" s="3"/>
    </row>
    <row r="18" spans="1:34" ht="15" customHeight="1">
      <c r="A18" s="19" t="s">
        <v>27</v>
      </c>
      <c r="B18" s="33">
        <v>7664417</v>
      </c>
      <c r="C18" s="30">
        <v>0</v>
      </c>
      <c r="D18" s="29" t="e">
        <f aca="true" t="shared" si="0" ref="D18:D25">C18/$C$16</f>
        <v>#DIV/0!</v>
      </c>
      <c r="E18" s="68" t="e">
        <f aca="true" t="shared" si="1" ref="E18:E25">D18*$D$10</f>
        <v>#DIV/0!</v>
      </c>
      <c r="F18" s="63"/>
      <c r="G18" s="64"/>
      <c r="H18" s="64"/>
      <c r="I18" s="65"/>
      <c r="J18" s="62"/>
      <c r="K18" s="36"/>
      <c r="L18" s="36"/>
      <c r="AF18" s="3"/>
      <c r="AG18" s="3"/>
      <c r="AH18" s="3"/>
    </row>
    <row r="19" spans="1:34" ht="15" customHeight="1">
      <c r="A19" s="19" t="s">
        <v>28</v>
      </c>
      <c r="B19" s="33">
        <v>107211</v>
      </c>
      <c r="C19" s="30">
        <v>0</v>
      </c>
      <c r="D19" s="29" t="e">
        <f t="shared" si="0"/>
        <v>#DIV/0!</v>
      </c>
      <c r="E19" s="58" t="e">
        <f t="shared" si="1"/>
        <v>#DIV/0!</v>
      </c>
      <c r="F19" s="69"/>
      <c r="G19" s="64"/>
      <c r="H19" s="65"/>
      <c r="I19" s="65"/>
      <c r="J19" s="62"/>
      <c r="K19" s="36"/>
      <c r="L19" s="36"/>
      <c r="AF19" s="3"/>
      <c r="AG19" s="3"/>
      <c r="AH19" s="3"/>
    </row>
    <row r="20" spans="1:34" ht="15" customHeight="1">
      <c r="A20" s="23" t="s">
        <v>33</v>
      </c>
      <c r="B20" s="33">
        <v>7647010</v>
      </c>
      <c r="C20" s="30">
        <v>0</v>
      </c>
      <c r="D20" s="29" t="e">
        <f t="shared" si="0"/>
        <v>#DIV/0!</v>
      </c>
      <c r="E20" s="58" t="e">
        <f t="shared" si="1"/>
        <v>#DIV/0!</v>
      </c>
      <c r="F20" s="69"/>
      <c r="G20" s="64"/>
      <c r="H20" s="65"/>
      <c r="I20" s="65"/>
      <c r="J20" s="62"/>
      <c r="K20" s="36"/>
      <c r="L20" s="36"/>
      <c r="AF20" s="3"/>
      <c r="AG20" s="3"/>
      <c r="AH20" s="3"/>
    </row>
    <row r="21" spans="1:34" ht="15" customHeight="1">
      <c r="A21" s="23" t="s">
        <v>37</v>
      </c>
      <c r="B21" s="33">
        <v>7664393</v>
      </c>
      <c r="C21" s="30">
        <v>0</v>
      </c>
      <c r="D21" s="29" t="e">
        <f t="shared" si="0"/>
        <v>#DIV/0!</v>
      </c>
      <c r="E21" s="58" t="e">
        <f t="shared" si="1"/>
        <v>#DIV/0!</v>
      </c>
      <c r="F21" s="69"/>
      <c r="G21" s="64"/>
      <c r="H21" s="65"/>
      <c r="I21" s="65"/>
      <c r="J21" s="62"/>
      <c r="K21" s="36"/>
      <c r="L21" s="36"/>
      <c r="AF21" s="3"/>
      <c r="AG21" s="3"/>
      <c r="AH21" s="3"/>
    </row>
    <row r="22" spans="1:34" ht="15" customHeight="1">
      <c r="A22" s="23" t="s">
        <v>39</v>
      </c>
      <c r="B22" s="33">
        <v>7783064</v>
      </c>
      <c r="C22" s="30">
        <v>0</v>
      </c>
      <c r="D22" s="29" t="e">
        <f t="shared" si="0"/>
        <v>#DIV/0!</v>
      </c>
      <c r="E22" s="68" t="e">
        <f t="shared" si="1"/>
        <v>#DIV/0!</v>
      </c>
      <c r="F22" s="63"/>
      <c r="G22" s="64"/>
      <c r="H22" s="65"/>
      <c r="I22" s="65"/>
      <c r="J22" s="62"/>
      <c r="K22" s="36"/>
      <c r="L22" s="36"/>
      <c r="AF22" s="3"/>
      <c r="AG22" s="3"/>
      <c r="AH22" s="3"/>
    </row>
    <row r="23" spans="1:34" ht="15" customHeight="1">
      <c r="A23" s="19" t="s">
        <v>32</v>
      </c>
      <c r="B23" s="33">
        <v>7697372</v>
      </c>
      <c r="C23" s="30">
        <v>0</v>
      </c>
      <c r="D23" s="29" t="e">
        <f t="shared" si="0"/>
        <v>#DIV/0!</v>
      </c>
      <c r="E23" s="68" t="e">
        <f t="shared" si="1"/>
        <v>#DIV/0!</v>
      </c>
      <c r="F23" s="63"/>
      <c r="G23" s="64"/>
      <c r="H23" s="64"/>
      <c r="I23" s="65"/>
      <c r="J23" s="62"/>
      <c r="K23" s="36"/>
      <c r="L23" s="36"/>
      <c r="AF23" s="3"/>
      <c r="AG23" s="3"/>
      <c r="AH23" s="3"/>
    </row>
    <row r="24" spans="1:34" ht="15" customHeight="1">
      <c r="A24" s="23" t="s">
        <v>36</v>
      </c>
      <c r="B24" s="33">
        <v>7664382</v>
      </c>
      <c r="C24" s="30">
        <v>0</v>
      </c>
      <c r="D24" s="29" t="e">
        <f t="shared" si="0"/>
        <v>#DIV/0!</v>
      </c>
      <c r="E24" s="68" t="e">
        <f t="shared" si="1"/>
        <v>#DIV/0!</v>
      </c>
      <c r="F24" s="63"/>
      <c r="G24" s="64"/>
      <c r="H24" s="65"/>
      <c r="I24" s="65"/>
      <c r="J24" s="62"/>
      <c r="K24" s="36"/>
      <c r="L24" s="36"/>
      <c r="AF24" s="3"/>
      <c r="AG24" s="3"/>
      <c r="AH24" s="3"/>
    </row>
    <row r="25" spans="1:34" ht="15" customHeight="1">
      <c r="A25" s="23" t="s">
        <v>34</v>
      </c>
      <c r="B25" s="34">
        <v>7664939</v>
      </c>
      <c r="C25" s="37">
        <v>0</v>
      </c>
      <c r="D25" s="29" t="e">
        <f t="shared" si="0"/>
        <v>#DIV/0!</v>
      </c>
      <c r="E25" s="68" t="e">
        <f t="shared" si="1"/>
        <v>#DIV/0!</v>
      </c>
      <c r="F25" s="66"/>
      <c r="G25" s="64"/>
      <c r="H25" s="65"/>
      <c r="I25" s="65"/>
      <c r="J25" s="62"/>
      <c r="K25" s="36"/>
      <c r="L25" s="36"/>
      <c r="AF25" s="3"/>
      <c r="AG25" s="3"/>
      <c r="AH25" s="3"/>
    </row>
    <row r="26" spans="1:34" ht="15" customHeight="1">
      <c r="A26" s="23"/>
      <c r="B26" s="34"/>
      <c r="C26" s="37"/>
      <c r="D26" s="90"/>
      <c r="E26" s="70"/>
      <c r="F26" s="66"/>
      <c r="G26" s="64"/>
      <c r="H26" s="65"/>
      <c r="I26" s="65"/>
      <c r="J26" s="62"/>
      <c r="K26" s="36"/>
      <c r="L26" s="36"/>
      <c r="AF26" s="3"/>
      <c r="AG26" s="3"/>
      <c r="AH26" s="3"/>
    </row>
    <row r="27" spans="1:34" ht="25.5">
      <c r="A27" s="55" t="s">
        <v>30</v>
      </c>
      <c r="B27" s="32"/>
      <c r="C27" s="27" t="s">
        <v>14</v>
      </c>
      <c r="D27" s="91" t="s">
        <v>49</v>
      </c>
      <c r="E27" s="87" t="s">
        <v>17</v>
      </c>
      <c r="F27" s="59"/>
      <c r="G27" s="60"/>
      <c r="H27" s="61"/>
      <c r="I27" s="61"/>
      <c r="J27" s="62"/>
      <c r="K27" s="36"/>
      <c r="L27" s="36"/>
      <c r="AF27" s="3"/>
      <c r="AG27" s="3"/>
      <c r="AH27" s="3"/>
    </row>
    <row r="28" spans="1:34" ht="15" customHeight="1">
      <c r="A28" s="23" t="s">
        <v>21</v>
      </c>
      <c r="B28" s="34">
        <v>7439965</v>
      </c>
      <c r="C28" s="30">
        <v>0</v>
      </c>
      <c r="D28" s="90" t="e">
        <f aca="true" t="shared" si="2" ref="D28:D34">C28/$C$16</f>
        <v>#DIV/0!</v>
      </c>
      <c r="E28" s="88" t="e">
        <f aca="true" t="shared" si="3" ref="E28:E34">D28*$D$11</f>
        <v>#DIV/0!</v>
      </c>
      <c r="F28" s="63"/>
      <c r="G28" s="64"/>
      <c r="H28" s="65"/>
      <c r="I28" s="64"/>
      <c r="J28" s="62"/>
      <c r="K28" s="36"/>
      <c r="L28" s="36"/>
      <c r="AF28" s="3"/>
      <c r="AG28" s="3"/>
      <c r="AH28" s="3"/>
    </row>
    <row r="29" spans="1:34" ht="15" customHeight="1">
      <c r="A29" s="23" t="s">
        <v>35</v>
      </c>
      <c r="B29" s="34">
        <v>7440020</v>
      </c>
      <c r="C29" s="30">
        <v>0</v>
      </c>
      <c r="D29" s="90" t="e">
        <f t="shared" si="2"/>
        <v>#DIV/0!</v>
      </c>
      <c r="E29" s="88" t="e">
        <f t="shared" si="3"/>
        <v>#DIV/0!</v>
      </c>
      <c r="F29" s="63"/>
      <c r="G29" s="64"/>
      <c r="H29" s="65"/>
      <c r="I29" s="64"/>
      <c r="J29" s="62"/>
      <c r="K29" s="36"/>
      <c r="L29" s="36"/>
      <c r="AF29" s="3"/>
      <c r="AG29" s="3"/>
      <c r="AH29" s="3"/>
    </row>
    <row r="30" spans="1:34" ht="15" customHeight="1">
      <c r="A30" s="19" t="s">
        <v>13</v>
      </c>
      <c r="B30" s="33">
        <v>1310732</v>
      </c>
      <c r="C30" s="30">
        <v>0</v>
      </c>
      <c r="D30" s="90" t="e">
        <f t="shared" si="2"/>
        <v>#DIV/0!</v>
      </c>
      <c r="E30" s="88" t="e">
        <f t="shared" si="3"/>
        <v>#DIV/0!</v>
      </c>
      <c r="F30" s="63"/>
      <c r="G30" s="64"/>
      <c r="H30" s="64"/>
      <c r="I30" s="65"/>
      <c r="J30" s="62"/>
      <c r="K30" s="36"/>
      <c r="L30" s="36"/>
      <c r="AF30" s="3"/>
      <c r="AG30" s="3"/>
      <c r="AH30" s="3"/>
    </row>
    <row r="31" spans="1:34" ht="15" customHeight="1">
      <c r="A31" s="23" t="s">
        <v>38</v>
      </c>
      <c r="B31" s="34">
        <v>7440666</v>
      </c>
      <c r="C31" s="37">
        <v>0</v>
      </c>
      <c r="D31" s="92" t="e">
        <f t="shared" si="2"/>
        <v>#DIV/0!</v>
      </c>
      <c r="E31" s="88" t="e">
        <f t="shared" si="3"/>
        <v>#DIV/0!</v>
      </c>
      <c r="F31" s="63"/>
      <c r="G31" s="64"/>
      <c r="H31" s="65"/>
      <c r="I31" s="65"/>
      <c r="J31" s="62"/>
      <c r="K31" s="36"/>
      <c r="L31" s="36"/>
      <c r="AF31" s="3"/>
      <c r="AG31" s="3"/>
      <c r="AH31" s="3"/>
    </row>
    <row r="32" spans="1:34" ht="15" customHeight="1">
      <c r="A32" s="19"/>
      <c r="B32" s="33"/>
      <c r="C32" s="30"/>
      <c r="D32" s="93" t="e">
        <f t="shared" si="2"/>
        <v>#DIV/0!</v>
      </c>
      <c r="E32" s="88" t="e">
        <f t="shared" si="3"/>
        <v>#DIV/0!</v>
      </c>
      <c r="F32" s="63"/>
      <c r="G32" s="64"/>
      <c r="H32" s="64"/>
      <c r="I32" s="64"/>
      <c r="J32" s="62"/>
      <c r="K32" s="36"/>
      <c r="L32" s="36"/>
      <c r="AF32" s="3"/>
      <c r="AG32" s="3"/>
      <c r="AH32" s="3"/>
    </row>
    <row r="33" spans="1:34" ht="15" customHeight="1">
      <c r="A33" s="20"/>
      <c r="B33" s="32"/>
      <c r="C33" s="30"/>
      <c r="D33" s="93" t="e">
        <f t="shared" si="2"/>
        <v>#DIV/0!</v>
      </c>
      <c r="E33" s="88" t="e">
        <f t="shared" si="3"/>
        <v>#DIV/0!</v>
      </c>
      <c r="F33" s="63"/>
      <c r="G33" s="64"/>
      <c r="H33" s="64"/>
      <c r="I33" s="64"/>
      <c r="J33" s="62"/>
      <c r="K33" s="36"/>
      <c r="L33" s="36"/>
      <c r="AF33" s="3"/>
      <c r="AG33" s="3"/>
      <c r="AH33" s="3"/>
    </row>
    <row r="34" spans="1:34" ht="15.75" customHeight="1" thickBot="1">
      <c r="A34" s="21"/>
      <c r="B34" s="35"/>
      <c r="C34" s="31"/>
      <c r="D34" s="94" t="e">
        <f t="shared" si="2"/>
        <v>#DIV/0!</v>
      </c>
      <c r="E34" s="89" t="e">
        <f t="shared" si="3"/>
        <v>#DIV/0!</v>
      </c>
      <c r="F34" s="63"/>
      <c r="G34" s="64"/>
      <c r="H34" s="64"/>
      <c r="I34" s="64"/>
      <c r="J34" s="62"/>
      <c r="K34" s="36"/>
      <c r="L34" s="36"/>
      <c r="AF34" s="3"/>
      <c r="AG34" s="3"/>
      <c r="AH34" s="3"/>
    </row>
    <row r="35" spans="36:38" ht="12.75">
      <c r="AJ35" s="3"/>
      <c r="AK35" s="3"/>
      <c r="AL35" s="3"/>
    </row>
    <row r="37" spans="1:12" ht="12.75">
      <c r="A37" s="15" t="s">
        <v>9</v>
      </c>
      <c r="B37" s="16"/>
      <c r="C37" s="17"/>
      <c r="D37" s="17"/>
      <c r="E37" s="17"/>
      <c r="F37" s="17"/>
      <c r="G37" s="17"/>
      <c r="H37" s="17"/>
      <c r="I37" s="17"/>
      <c r="J37" s="17"/>
      <c r="K37" s="17"/>
      <c r="L37" s="18"/>
    </row>
    <row r="38" spans="1:12" ht="12.75">
      <c r="A38" s="131" t="s">
        <v>41</v>
      </c>
      <c r="B38" s="132"/>
      <c r="C38" s="132"/>
      <c r="D38" s="132"/>
      <c r="E38" s="132"/>
      <c r="F38" s="132"/>
      <c r="G38" s="132"/>
      <c r="H38" s="132"/>
      <c r="I38" s="132"/>
      <c r="J38" s="132"/>
      <c r="K38" s="132"/>
      <c r="L38" s="133"/>
    </row>
    <row r="39" spans="1:3" ht="12.75">
      <c r="A39" s="126" t="s">
        <v>40</v>
      </c>
      <c r="B39" s="126"/>
      <c r="C39" s="126"/>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100" ht="12.75">
      <c r="B100" s="3" t="s">
        <v>19</v>
      </c>
    </row>
    <row r="101" ht="12.75">
      <c r="B101" s="3" t="s">
        <v>20</v>
      </c>
    </row>
  </sheetData>
  <sheetProtection/>
  <mergeCells count="12">
    <mergeCell ref="A39:C39"/>
    <mergeCell ref="E9:H14"/>
    <mergeCell ref="E15:H15"/>
    <mergeCell ref="E16:H16"/>
    <mergeCell ref="A38:L38"/>
    <mergeCell ref="E7:H7"/>
    <mergeCell ref="E8:H8"/>
    <mergeCell ref="B1:K1"/>
    <mergeCell ref="B2:K2"/>
    <mergeCell ref="B3:C3"/>
    <mergeCell ref="E3:J3"/>
    <mergeCell ref="D4:K6"/>
  </mergeCells>
  <dataValidations count="2">
    <dataValidation type="list" allowBlank="1" showInputMessage="1" showErrorMessage="1" sqref="C65532">
      <formula1>Drift!#REF!</formula1>
    </dataValidation>
    <dataValidation type="list" allowBlank="1" showInputMessage="1" showErrorMessage="1" sqref="B9">
      <formula1>$B$100:$B$101</formula1>
    </dataValidation>
  </dataValidations>
  <hyperlinks>
    <hyperlink ref="A39:C39" r:id="rId1" display="https://www.coolingtowerchemicals.com/Calculate-Water-Volume-s/67.htm"/>
  </hyperlinks>
  <printOptions/>
  <pageMargins left="0.7" right="0.7" top="0.75" bottom="0.75" header="0.3" footer="0.3"/>
  <pageSetup fitToHeight="1" fitToWidth="1" horizontalDpi="600" verticalDpi="600" orientation="landscape" scale="53"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AL100"/>
  <sheetViews>
    <sheetView zoomScale="130" zoomScaleNormal="130" zoomScalePageLayoutView="0" workbookViewId="0" topLeftCell="A1">
      <selection activeCell="B4" sqref="B4"/>
    </sheetView>
  </sheetViews>
  <sheetFormatPr defaultColWidth="8.88671875" defaultRowHeight="15"/>
  <cols>
    <col min="1" max="1" width="21.5546875" style="2" customWidth="1"/>
    <col min="2" max="2" width="9.88671875" style="2" customWidth="1"/>
    <col min="3" max="4" width="10.3359375" style="2" customWidth="1"/>
    <col min="5" max="7" width="10.5546875" style="2" customWidth="1"/>
    <col min="8" max="8" width="12.21484375" style="2" customWidth="1"/>
    <col min="9" max="9" width="11.5546875" style="2" customWidth="1"/>
    <col min="10" max="10" width="12.4453125" style="2" customWidth="1"/>
    <col min="11" max="19" width="9.88671875" style="2" customWidth="1"/>
    <col min="20" max="22" width="8.88671875" style="2" customWidth="1"/>
    <col min="23" max="23" width="7.77734375" style="2" bestFit="1" customWidth="1"/>
    <col min="24" max="24" width="8.10546875" style="2" customWidth="1"/>
    <col min="25" max="25" width="7.77734375" style="2" bestFit="1" customWidth="1"/>
    <col min="26" max="26" width="8.77734375" style="2" customWidth="1"/>
    <col min="27" max="27" width="8.10546875" style="2" bestFit="1" customWidth="1"/>
    <col min="28" max="28" width="7.77734375" style="2" bestFit="1" customWidth="1"/>
    <col min="29" max="29" width="8.99609375" style="2" customWidth="1"/>
    <col min="30" max="30" width="8.21484375" style="2" customWidth="1"/>
    <col min="31" max="31" width="8.6640625" style="2" customWidth="1"/>
    <col min="32" max="34" width="8.88671875" style="2" customWidth="1"/>
    <col min="35" max="35" width="11.10546875" style="3" customWidth="1"/>
    <col min="36" max="16384" width="8.88671875" style="2" customWidth="1"/>
  </cols>
  <sheetData>
    <row r="1" spans="1:11" ht="18.75" thickBot="1">
      <c r="A1" s="1" t="s">
        <v>0</v>
      </c>
      <c r="B1" s="108" t="s">
        <v>10</v>
      </c>
      <c r="C1" s="109"/>
      <c r="D1" s="109"/>
      <c r="E1" s="109"/>
      <c r="F1" s="109"/>
      <c r="G1" s="109"/>
      <c r="H1" s="109"/>
      <c r="I1" s="109"/>
      <c r="J1" s="109"/>
      <c r="K1" s="110"/>
    </row>
    <row r="2" spans="1:11" ht="24.75" customHeight="1" thickBot="1">
      <c r="A2" s="4" t="s">
        <v>1</v>
      </c>
      <c r="B2" s="111" t="s">
        <v>44</v>
      </c>
      <c r="C2" s="112"/>
      <c r="D2" s="112"/>
      <c r="E2" s="112"/>
      <c r="F2" s="112"/>
      <c r="G2" s="112"/>
      <c r="H2" s="112"/>
      <c r="I2" s="112"/>
      <c r="J2" s="112"/>
      <c r="K2" s="113"/>
    </row>
    <row r="3" spans="1:11" ht="13.5" thickBot="1">
      <c r="A3" s="5" t="s">
        <v>2</v>
      </c>
      <c r="B3" s="114" t="s">
        <v>3</v>
      </c>
      <c r="C3" s="115"/>
      <c r="D3" s="6" t="s">
        <v>4</v>
      </c>
      <c r="E3" s="116">
        <v>45064</v>
      </c>
      <c r="F3" s="116"/>
      <c r="G3" s="116"/>
      <c r="H3" s="116"/>
      <c r="I3" s="116"/>
      <c r="J3" s="116"/>
      <c r="K3" s="7"/>
    </row>
    <row r="4" spans="1:11" ht="12.75">
      <c r="A4" s="8" t="s">
        <v>5</v>
      </c>
      <c r="B4" s="22"/>
      <c r="C4" s="9"/>
      <c r="D4" s="117" t="s">
        <v>26</v>
      </c>
      <c r="E4" s="118"/>
      <c r="F4" s="118"/>
      <c r="G4" s="118"/>
      <c r="H4" s="118"/>
      <c r="I4" s="118"/>
      <c r="J4" s="118"/>
      <c r="K4" s="119"/>
    </row>
    <row r="5" spans="1:11" ht="12.75">
      <c r="A5" s="8" t="s">
        <v>6</v>
      </c>
      <c r="B5" s="22"/>
      <c r="C5" s="9"/>
      <c r="D5" s="120"/>
      <c r="E5" s="121"/>
      <c r="F5" s="121"/>
      <c r="G5" s="121"/>
      <c r="H5" s="121"/>
      <c r="I5" s="121"/>
      <c r="J5" s="121"/>
      <c r="K5" s="122"/>
    </row>
    <row r="6" spans="1:11" ht="13.5" thickBot="1">
      <c r="A6" s="10" t="s">
        <v>7</v>
      </c>
      <c r="B6" s="11"/>
      <c r="C6" s="11"/>
      <c r="D6" s="123"/>
      <c r="E6" s="124"/>
      <c r="F6" s="124"/>
      <c r="G6" s="124"/>
      <c r="H6" s="124"/>
      <c r="I6" s="124"/>
      <c r="J6" s="124"/>
      <c r="K6" s="125"/>
    </row>
    <row r="7" spans="1:35" ht="19.5" thickBot="1" thickTop="1">
      <c r="A7" s="12"/>
      <c r="B7" s="24" t="s">
        <v>12</v>
      </c>
      <c r="C7" s="25" t="s">
        <v>15</v>
      </c>
      <c r="D7" s="99" t="s">
        <v>14</v>
      </c>
      <c r="E7" s="104" t="s">
        <v>8</v>
      </c>
      <c r="F7" s="104"/>
      <c r="G7" s="104"/>
      <c r="H7" s="105"/>
      <c r="P7" s="13"/>
      <c r="AA7" s="3"/>
      <c r="AB7" s="3"/>
      <c r="AC7" s="3"/>
      <c r="AD7" s="3"/>
      <c r="AI7" s="2"/>
    </row>
    <row r="8" spans="1:35" ht="13.5" thickBot="1">
      <c r="A8" s="19" t="s">
        <v>11</v>
      </c>
      <c r="B8" s="48">
        <v>0</v>
      </c>
      <c r="C8" s="49">
        <f>B8*60*8760</f>
        <v>0</v>
      </c>
      <c r="D8" s="72">
        <f>C8*8.34</f>
        <v>0</v>
      </c>
      <c r="E8" s="106" t="s">
        <v>25</v>
      </c>
      <c r="F8" s="106"/>
      <c r="G8" s="106"/>
      <c r="H8" s="107"/>
      <c r="Z8" s="14"/>
      <c r="AA8" s="3"/>
      <c r="AB8" s="3"/>
      <c r="AC8" s="3"/>
      <c r="AI8" s="2"/>
    </row>
    <row r="9" spans="1:35" ht="13.5" customHeight="1" thickBot="1">
      <c r="A9" s="19" t="s">
        <v>18</v>
      </c>
      <c r="B9" s="48" t="s">
        <v>20</v>
      </c>
      <c r="C9" s="50"/>
      <c r="D9" s="84" t="s">
        <v>14</v>
      </c>
      <c r="E9" s="127" t="s">
        <v>52</v>
      </c>
      <c r="F9" s="127"/>
      <c r="G9" s="127"/>
      <c r="H9" s="128"/>
      <c r="Z9" s="14"/>
      <c r="AA9" s="3"/>
      <c r="AB9" s="3"/>
      <c r="AC9" s="3"/>
      <c r="AI9" s="2"/>
    </row>
    <row r="10" spans="1:35" ht="26.25" thickBot="1">
      <c r="A10" s="47" t="s">
        <v>45</v>
      </c>
      <c r="B10" s="51"/>
      <c r="C10" s="50"/>
      <c r="D10" s="85">
        <f>IF(B9="No",0.0002*D8,B10*D8)</f>
        <v>0</v>
      </c>
      <c r="E10" s="127"/>
      <c r="F10" s="127"/>
      <c r="G10" s="127"/>
      <c r="H10" s="128"/>
      <c r="Z10" s="14"/>
      <c r="AA10" s="3"/>
      <c r="AB10" s="3"/>
      <c r="AC10" s="3"/>
      <c r="AI10" s="2"/>
    </row>
    <row r="11" spans="1:35" ht="26.25" thickBot="1">
      <c r="A11" s="54" t="s">
        <v>46</v>
      </c>
      <c r="B11" s="52"/>
      <c r="C11" s="50"/>
      <c r="D11" s="86">
        <f>IF(B9="No",B14*D8,(B11*(A14/1000000)*D8))</f>
        <v>0</v>
      </c>
      <c r="E11" s="127"/>
      <c r="F11" s="127"/>
      <c r="G11" s="127"/>
      <c r="H11" s="128"/>
      <c r="Z11" s="14"/>
      <c r="AA11" s="3"/>
      <c r="AB11" s="3"/>
      <c r="AC11" s="3"/>
      <c r="AI11" s="2"/>
    </row>
    <row r="12" spans="1:35" ht="13.5" customHeight="1" thickBot="1">
      <c r="A12" s="102" t="s">
        <v>51</v>
      </c>
      <c r="B12" s="43"/>
      <c r="C12" s="38"/>
      <c r="D12" s="71"/>
      <c r="E12" s="127"/>
      <c r="F12" s="127"/>
      <c r="G12" s="127"/>
      <c r="H12" s="128"/>
      <c r="Z12" s="3"/>
      <c r="AA12" s="3"/>
      <c r="AB12" s="3"/>
      <c r="AC12" s="3"/>
      <c r="AI12" s="2"/>
    </row>
    <row r="13" spans="1:35" ht="13.5" customHeight="1" thickBot="1">
      <c r="A13" s="53" t="s">
        <v>48</v>
      </c>
      <c r="B13" s="44"/>
      <c r="C13" s="39"/>
      <c r="D13" s="71"/>
      <c r="E13" s="127"/>
      <c r="F13" s="127"/>
      <c r="G13" s="127"/>
      <c r="H13" s="128"/>
      <c r="Z13" s="3"/>
      <c r="AA13" s="3"/>
      <c r="AB13" s="3"/>
      <c r="AC13" s="3"/>
      <c r="AI13" s="2"/>
    </row>
    <row r="14" spans="1:35" ht="13.5" customHeight="1" thickBot="1">
      <c r="A14" s="45">
        <v>12000</v>
      </c>
      <c r="B14" s="46">
        <f>(A14/12000)*0.000019</f>
        <v>1.9E-05</v>
      </c>
      <c r="C14" s="40"/>
      <c r="D14" s="72"/>
      <c r="E14" s="127"/>
      <c r="F14" s="127"/>
      <c r="G14" s="127"/>
      <c r="H14" s="128"/>
      <c r="Z14" s="3"/>
      <c r="AA14" s="3"/>
      <c r="AB14" s="3"/>
      <c r="AC14" s="3"/>
      <c r="AI14" s="2"/>
    </row>
    <row r="15" spans="1:35" ht="13.5" thickBot="1">
      <c r="A15" s="95"/>
      <c r="B15" s="96"/>
      <c r="C15" s="97"/>
      <c r="D15" s="100"/>
      <c r="E15" s="129"/>
      <c r="F15" s="134"/>
      <c r="G15" s="134"/>
      <c r="H15" s="135"/>
      <c r="AA15" s="3"/>
      <c r="AB15" s="3"/>
      <c r="AC15" s="3"/>
      <c r="AD15" s="3"/>
      <c r="AI15" s="2"/>
    </row>
    <row r="16" spans="1:34" ht="27" customHeight="1">
      <c r="A16" s="78" t="s">
        <v>29</v>
      </c>
      <c r="B16" s="79" t="s">
        <v>31</v>
      </c>
      <c r="C16" s="42" t="s">
        <v>50</v>
      </c>
      <c r="D16" s="80" t="s">
        <v>49</v>
      </c>
      <c r="E16" s="101" t="s">
        <v>17</v>
      </c>
      <c r="F16" s="67"/>
      <c r="G16" s="76"/>
      <c r="H16" s="77"/>
      <c r="I16" s="61"/>
      <c r="J16" s="62"/>
      <c r="K16" s="36"/>
      <c r="L16" s="36"/>
      <c r="AF16" s="3"/>
      <c r="AG16" s="3"/>
      <c r="AH16" s="3"/>
    </row>
    <row r="17" spans="1:34" ht="15" customHeight="1">
      <c r="A17" s="19" t="s">
        <v>27</v>
      </c>
      <c r="B17" s="33">
        <v>7664417</v>
      </c>
      <c r="C17" s="30">
        <v>0</v>
      </c>
      <c r="D17" s="29">
        <f>C17/1000000</f>
        <v>0</v>
      </c>
      <c r="E17" s="68">
        <f aca="true" t="shared" si="0" ref="E17:E24">D17*$D$10</f>
        <v>0</v>
      </c>
      <c r="F17" s="63"/>
      <c r="G17" s="64"/>
      <c r="H17" s="64"/>
      <c r="I17" s="65"/>
      <c r="J17" s="62"/>
      <c r="K17" s="36"/>
      <c r="L17" s="36"/>
      <c r="AF17" s="3"/>
      <c r="AG17" s="3"/>
      <c r="AH17" s="3"/>
    </row>
    <row r="18" spans="1:34" ht="15" customHeight="1">
      <c r="A18" s="19" t="s">
        <v>28</v>
      </c>
      <c r="B18" s="33">
        <v>107211</v>
      </c>
      <c r="C18" s="30">
        <v>0</v>
      </c>
      <c r="D18" s="29">
        <f aca="true" t="shared" si="1" ref="D18:D24">C18/1000000</f>
        <v>0</v>
      </c>
      <c r="E18" s="68">
        <f t="shared" si="0"/>
        <v>0</v>
      </c>
      <c r="F18" s="63"/>
      <c r="G18" s="64"/>
      <c r="H18" s="65"/>
      <c r="I18" s="65"/>
      <c r="J18" s="62"/>
      <c r="K18" s="36"/>
      <c r="L18" s="36"/>
      <c r="AF18" s="3"/>
      <c r="AG18" s="3"/>
      <c r="AH18" s="3"/>
    </row>
    <row r="19" spans="1:34" ht="15" customHeight="1">
      <c r="A19" s="23" t="s">
        <v>33</v>
      </c>
      <c r="B19" s="33">
        <v>7647010</v>
      </c>
      <c r="C19" s="30">
        <v>0</v>
      </c>
      <c r="D19" s="29">
        <f t="shared" si="1"/>
        <v>0</v>
      </c>
      <c r="E19" s="68">
        <f t="shared" si="0"/>
        <v>0</v>
      </c>
      <c r="F19" s="63"/>
      <c r="G19" s="64"/>
      <c r="H19" s="65"/>
      <c r="I19" s="65"/>
      <c r="J19" s="62"/>
      <c r="K19" s="36"/>
      <c r="L19" s="36"/>
      <c r="AF19" s="3"/>
      <c r="AG19" s="3"/>
      <c r="AH19" s="3"/>
    </row>
    <row r="20" spans="1:34" ht="15" customHeight="1">
      <c r="A20" s="23" t="s">
        <v>37</v>
      </c>
      <c r="B20" s="33">
        <v>7664393</v>
      </c>
      <c r="C20" s="30">
        <v>0</v>
      </c>
      <c r="D20" s="29">
        <f t="shared" si="1"/>
        <v>0</v>
      </c>
      <c r="E20" s="68">
        <f t="shared" si="0"/>
        <v>0</v>
      </c>
      <c r="F20" s="63"/>
      <c r="G20" s="64"/>
      <c r="H20" s="65"/>
      <c r="I20" s="65"/>
      <c r="J20" s="62"/>
      <c r="K20" s="36"/>
      <c r="L20" s="36"/>
      <c r="AF20" s="3"/>
      <c r="AG20" s="3"/>
      <c r="AH20" s="3"/>
    </row>
    <row r="21" spans="1:34" ht="15" customHeight="1">
      <c r="A21" s="23" t="s">
        <v>39</v>
      </c>
      <c r="B21" s="33">
        <v>7783064</v>
      </c>
      <c r="C21" s="30">
        <v>0</v>
      </c>
      <c r="D21" s="29">
        <f t="shared" si="1"/>
        <v>0</v>
      </c>
      <c r="E21" s="68">
        <f t="shared" si="0"/>
        <v>0</v>
      </c>
      <c r="F21" s="63"/>
      <c r="G21" s="64"/>
      <c r="H21" s="65"/>
      <c r="I21" s="65"/>
      <c r="J21" s="62"/>
      <c r="K21" s="36"/>
      <c r="L21" s="36"/>
      <c r="AF21" s="3"/>
      <c r="AG21" s="3"/>
      <c r="AH21" s="3"/>
    </row>
    <row r="22" spans="1:34" ht="15" customHeight="1">
      <c r="A22" s="19" t="s">
        <v>32</v>
      </c>
      <c r="B22" s="33">
        <v>7697372</v>
      </c>
      <c r="C22" s="30">
        <v>0</v>
      </c>
      <c r="D22" s="29">
        <f t="shared" si="1"/>
        <v>0</v>
      </c>
      <c r="E22" s="68">
        <f t="shared" si="0"/>
        <v>0</v>
      </c>
      <c r="F22" s="63"/>
      <c r="G22" s="74"/>
      <c r="H22" s="64"/>
      <c r="I22" s="65"/>
      <c r="J22" s="62"/>
      <c r="K22" s="36"/>
      <c r="L22" s="36"/>
      <c r="AF22" s="3"/>
      <c r="AG22" s="3"/>
      <c r="AH22" s="3"/>
    </row>
    <row r="23" spans="1:34" ht="15" customHeight="1">
      <c r="A23" s="23" t="s">
        <v>36</v>
      </c>
      <c r="B23" s="33">
        <v>7664382</v>
      </c>
      <c r="C23" s="30">
        <v>0</v>
      </c>
      <c r="D23" s="29">
        <f t="shared" si="1"/>
        <v>0</v>
      </c>
      <c r="E23" s="68">
        <f t="shared" si="0"/>
        <v>0</v>
      </c>
      <c r="F23" s="63"/>
      <c r="G23" s="64"/>
      <c r="H23" s="65"/>
      <c r="I23" s="65"/>
      <c r="J23" s="62"/>
      <c r="K23" s="36"/>
      <c r="L23" s="36"/>
      <c r="AF23" s="3"/>
      <c r="AG23" s="3"/>
      <c r="AH23" s="3"/>
    </row>
    <row r="24" spans="1:34" ht="15" customHeight="1">
      <c r="A24" s="23" t="s">
        <v>34</v>
      </c>
      <c r="B24" s="34">
        <v>7664939</v>
      </c>
      <c r="C24" s="37">
        <v>0</v>
      </c>
      <c r="D24" s="29">
        <f t="shared" si="1"/>
        <v>0</v>
      </c>
      <c r="E24" s="68">
        <f t="shared" si="0"/>
        <v>0</v>
      </c>
      <c r="F24" s="66"/>
      <c r="G24" s="64"/>
      <c r="H24" s="65"/>
      <c r="I24" s="65"/>
      <c r="J24" s="62"/>
      <c r="K24" s="36"/>
      <c r="L24" s="36"/>
      <c r="AF24" s="3"/>
      <c r="AG24" s="3"/>
      <c r="AH24" s="3"/>
    </row>
    <row r="25" spans="1:34" ht="15" customHeight="1">
      <c r="A25" s="23"/>
      <c r="B25" s="34"/>
      <c r="C25" s="37"/>
      <c r="D25" s="90"/>
      <c r="E25" s="75"/>
      <c r="F25" s="66"/>
      <c r="G25" s="64"/>
      <c r="H25" s="65"/>
      <c r="I25" s="65"/>
      <c r="J25" s="62"/>
      <c r="K25" s="36"/>
      <c r="L25" s="36"/>
      <c r="AF25" s="3"/>
      <c r="AG25" s="3"/>
      <c r="AH25" s="3"/>
    </row>
    <row r="26" spans="1:34" ht="25.5">
      <c r="A26" s="55" t="s">
        <v>30</v>
      </c>
      <c r="B26" s="32"/>
      <c r="C26" s="27" t="s">
        <v>50</v>
      </c>
      <c r="D26" s="91" t="s">
        <v>49</v>
      </c>
      <c r="E26" s="87" t="s">
        <v>17</v>
      </c>
      <c r="F26" s="59"/>
      <c r="G26" s="60"/>
      <c r="H26" s="61"/>
      <c r="I26" s="61"/>
      <c r="J26" s="62"/>
      <c r="K26" s="36"/>
      <c r="L26" s="36"/>
      <c r="AF26" s="3"/>
      <c r="AG26" s="3"/>
      <c r="AH26" s="3"/>
    </row>
    <row r="27" spans="1:34" ht="15" customHeight="1">
      <c r="A27" s="23" t="s">
        <v>21</v>
      </c>
      <c r="B27" s="34">
        <v>7439965</v>
      </c>
      <c r="C27" s="30">
        <v>0</v>
      </c>
      <c r="D27" s="90">
        <f>C27/1000000</f>
        <v>0</v>
      </c>
      <c r="E27" s="88">
        <f aca="true" t="shared" si="2" ref="E27:E33">D27*$D$11</f>
        <v>0</v>
      </c>
      <c r="F27" s="63"/>
      <c r="G27" s="64"/>
      <c r="H27" s="65"/>
      <c r="I27" s="64"/>
      <c r="J27" s="62"/>
      <c r="K27" s="36"/>
      <c r="L27" s="36"/>
      <c r="AF27" s="3"/>
      <c r="AG27" s="3"/>
      <c r="AH27" s="3"/>
    </row>
    <row r="28" spans="1:34" ht="15" customHeight="1">
      <c r="A28" s="23" t="s">
        <v>35</v>
      </c>
      <c r="B28" s="34">
        <v>7440020</v>
      </c>
      <c r="C28" s="30">
        <v>0</v>
      </c>
      <c r="D28" s="90">
        <f aca="true" t="shared" si="3" ref="D28:D33">C28/1000000</f>
        <v>0</v>
      </c>
      <c r="E28" s="88">
        <f t="shared" si="2"/>
        <v>0</v>
      </c>
      <c r="F28" s="63"/>
      <c r="G28" s="64"/>
      <c r="H28" s="65"/>
      <c r="I28" s="64"/>
      <c r="J28" s="62"/>
      <c r="K28" s="36"/>
      <c r="L28" s="36"/>
      <c r="AF28" s="3"/>
      <c r="AG28" s="3"/>
      <c r="AH28" s="3"/>
    </row>
    <row r="29" spans="1:34" ht="15" customHeight="1">
      <c r="A29" s="19" t="s">
        <v>13</v>
      </c>
      <c r="B29" s="33">
        <v>1310732</v>
      </c>
      <c r="C29" s="30">
        <v>0</v>
      </c>
      <c r="D29" s="90">
        <f t="shared" si="3"/>
        <v>0</v>
      </c>
      <c r="E29" s="88">
        <f t="shared" si="2"/>
        <v>0</v>
      </c>
      <c r="F29" s="63"/>
      <c r="G29" s="64"/>
      <c r="H29" s="64"/>
      <c r="I29" s="65"/>
      <c r="J29" s="62"/>
      <c r="K29" s="36"/>
      <c r="L29" s="36"/>
      <c r="AF29" s="3"/>
      <c r="AG29" s="3"/>
      <c r="AH29" s="3"/>
    </row>
    <row r="30" spans="1:34" ht="15" customHeight="1">
      <c r="A30" s="23" t="s">
        <v>38</v>
      </c>
      <c r="B30" s="34">
        <v>7440666</v>
      </c>
      <c r="C30" s="30">
        <v>0</v>
      </c>
      <c r="D30" s="90">
        <f t="shared" si="3"/>
        <v>0</v>
      </c>
      <c r="E30" s="88">
        <f t="shared" si="2"/>
        <v>0</v>
      </c>
      <c r="F30" s="63"/>
      <c r="G30" s="64"/>
      <c r="H30" s="65"/>
      <c r="I30" s="65"/>
      <c r="J30" s="62"/>
      <c r="K30" s="36"/>
      <c r="L30" s="36"/>
      <c r="AF30" s="3"/>
      <c r="AG30" s="3"/>
      <c r="AH30" s="3"/>
    </row>
    <row r="31" spans="1:34" ht="15" customHeight="1">
      <c r="A31" s="19"/>
      <c r="B31" s="33"/>
      <c r="C31" s="30">
        <v>0</v>
      </c>
      <c r="D31" s="90">
        <f t="shared" si="3"/>
        <v>0</v>
      </c>
      <c r="E31" s="88">
        <f t="shared" si="2"/>
        <v>0</v>
      </c>
      <c r="F31" s="63"/>
      <c r="G31" s="64"/>
      <c r="H31" s="64"/>
      <c r="I31" s="64"/>
      <c r="J31" s="62"/>
      <c r="K31" s="36"/>
      <c r="L31" s="36"/>
      <c r="AF31" s="3"/>
      <c r="AG31" s="3"/>
      <c r="AH31" s="3"/>
    </row>
    <row r="32" spans="1:34" ht="15" customHeight="1">
      <c r="A32" s="20"/>
      <c r="B32" s="32"/>
      <c r="C32" s="30">
        <v>0</v>
      </c>
      <c r="D32" s="90">
        <f t="shared" si="3"/>
        <v>0</v>
      </c>
      <c r="E32" s="88">
        <f t="shared" si="2"/>
        <v>0</v>
      </c>
      <c r="F32" s="63"/>
      <c r="G32" s="64"/>
      <c r="H32" s="64"/>
      <c r="I32" s="64"/>
      <c r="J32" s="62"/>
      <c r="K32" s="36"/>
      <c r="L32" s="36"/>
      <c r="AF32" s="3"/>
      <c r="AG32" s="3"/>
      <c r="AH32" s="3"/>
    </row>
    <row r="33" spans="1:34" ht="15.75" customHeight="1" thickBot="1">
      <c r="A33" s="21"/>
      <c r="B33" s="35"/>
      <c r="C33" s="31">
        <v>0</v>
      </c>
      <c r="D33" s="98">
        <f t="shared" si="3"/>
        <v>0</v>
      </c>
      <c r="E33" s="89">
        <f t="shared" si="2"/>
        <v>0</v>
      </c>
      <c r="F33" s="63"/>
      <c r="G33" s="64"/>
      <c r="H33" s="64"/>
      <c r="I33" s="64"/>
      <c r="J33" s="62"/>
      <c r="K33" s="36"/>
      <c r="L33" s="36"/>
      <c r="AF33" s="3"/>
      <c r="AG33" s="3"/>
      <c r="AH33" s="3"/>
    </row>
    <row r="34" spans="4:38" ht="12.75">
      <c r="D34" s="56"/>
      <c r="AJ34" s="3"/>
      <c r="AK34" s="3"/>
      <c r="AL34" s="3"/>
    </row>
    <row r="36" spans="1:12" ht="12.75">
      <c r="A36" s="15" t="s">
        <v>9</v>
      </c>
      <c r="B36" s="16"/>
      <c r="C36" s="17"/>
      <c r="D36" s="17"/>
      <c r="E36" s="17"/>
      <c r="F36" s="17"/>
      <c r="G36" s="17"/>
      <c r="H36" s="17"/>
      <c r="I36" s="17"/>
      <c r="J36" s="17"/>
      <c r="K36" s="17"/>
      <c r="L36" s="18"/>
    </row>
    <row r="37" spans="1:12" ht="12.75">
      <c r="A37" s="131" t="s">
        <v>41</v>
      </c>
      <c r="B37" s="132"/>
      <c r="C37" s="132"/>
      <c r="D37" s="132"/>
      <c r="E37" s="132"/>
      <c r="F37" s="132"/>
      <c r="G37" s="132"/>
      <c r="H37" s="132"/>
      <c r="I37" s="132"/>
      <c r="J37" s="132"/>
      <c r="K37" s="132"/>
      <c r="L37" s="133"/>
    </row>
    <row r="38" spans="1:3" ht="12.75">
      <c r="A38" s="126" t="s">
        <v>40</v>
      </c>
      <c r="B38" s="126"/>
      <c r="C38" s="126"/>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9" ht="12.75">
      <c r="B99" s="3" t="s">
        <v>19</v>
      </c>
    </row>
    <row r="100" ht="12.75">
      <c r="B100" s="3" t="s">
        <v>20</v>
      </c>
    </row>
  </sheetData>
  <sheetProtection/>
  <mergeCells count="11">
    <mergeCell ref="E8:H8"/>
    <mergeCell ref="E9:H14"/>
    <mergeCell ref="E15:H15"/>
    <mergeCell ref="A37:L37"/>
    <mergeCell ref="A38:C38"/>
    <mergeCell ref="E7:H7"/>
    <mergeCell ref="B1:K1"/>
    <mergeCell ref="B2:K2"/>
    <mergeCell ref="B3:C3"/>
    <mergeCell ref="E3:J3"/>
    <mergeCell ref="D4:K6"/>
  </mergeCells>
  <dataValidations count="2">
    <dataValidation type="list" allowBlank="1" showInputMessage="1" showErrorMessage="1" sqref="B9">
      <formula1>$B$99:$B$100</formula1>
    </dataValidation>
    <dataValidation type="list" allowBlank="1" showInputMessage="1" showErrorMessage="1" sqref="C65531">
      <formula1>'Water Sample'!#REF!</formula1>
    </dataValidation>
  </dataValidations>
  <hyperlinks>
    <hyperlink ref="A38:C38" r:id="rId1" display="https://www.coolingtowerchemicals.com/Calculate-Water-Volume-s/67.htm"/>
  </hyperlinks>
  <printOptions/>
  <pageMargins left="0.7" right="0.7" top="0.75" bottom="0.75" header="0.3" footer="0.3"/>
  <pageSetup fitToHeight="1" fitToWidth="1" horizontalDpi="600" verticalDpi="600" orientation="landscape" scale="53" r:id="rId5"/>
  <drawing r:id="rId4"/>
  <legacyDrawing r:id="rId3"/>
</worksheet>
</file>

<file path=xl/worksheets/sheet3.xml><?xml version="1.0" encoding="utf-8"?>
<worksheet xmlns="http://schemas.openxmlformats.org/spreadsheetml/2006/main" xmlns:r="http://schemas.openxmlformats.org/officeDocument/2006/relationships">
  <dimension ref="B5:C6"/>
  <sheetViews>
    <sheetView zoomScalePageLayoutView="0" workbookViewId="0" topLeftCell="A1">
      <selection activeCell="E33" sqref="E33"/>
    </sheetView>
  </sheetViews>
  <sheetFormatPr defaultColWidth="8.88671875" defaultRowHeight="15"/>
  <sheetData>
    <row r="5" ht="15">
      <c r="B5" t="s">
        <v>24</v>
      </c>
    </row>
    <row r="6" spans="2:3" ht="15">
      <c r="B6" t="s">
        <v>22</v>
      </c>
      <c r="C6" t="s">
        <v>23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dcterms:created xsi:type="dcterms:W3CDTF">2018-01-30T23:38:56Z</dcterms:created>
  <dcterms:modified xsi:type="dcterms:W3CDTF">2023-05-18T16:31:48Z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